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FIN\FIN - Reporting\2022 ACFR\2022 Closing Instructions and Forms\"/>
    </mc:Choice>
  </mc:AlternateContent>
  <xr:revisionPtr revIDLastSave="0" documentId="8_{89C74202-0953-439E-88C2-BFFFC87EC920}" xr6:coauthVersionLast="47" xr6:coauthVersionMax="47" xr10:uidLastSave="{00000000-0000-0000-0000-000000000000}"/>
  <bookViews>
    <workbookView xWindow="28680" yWindow="45" windowWidth="29040" windowHeight="15840" activeTab="1" xr2:uid="{E710EFEE-EA28-4069-A48C-B4AEBDFC2797}"/>
  </bookViews>
  <sheets>
    <sheet name="Summary by BU" sheetId="6" r:id="rId1"/>
    <sheet name="BY PROJECT" sheetId="1" r:id="rId2"/>
  </sheets>
  <definedNames>
    <definedName name="_xlnm._FilterDatabase" localSheetId="1" hidden="1">'BY PROJECT'!$A$1:$H$144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4" i="1" s="1"/>
  <c r="G16" i="1" l="1"/>
  <c r="H16" i="1" s="1"/>
  <c r="G2" i="1"/>
  <c r="H2" i="1" s="1"/>
  <c r="F15" i="1"/>
  <c r="F146" i="1" s="1"/>
  <c r="G14" i="1"/>
  <c r="H14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5" i="1" l="1"/>
  <c r="H15" i="1" s="1"/>
  <c r="G12" i="1"/>
  <c r="H12" i="1" s="1"/>
  <c r="G35" i="1"/>
  <c r="H35" i="1" s="1"/>
  <c r="G28" i="1" l="1"/>
  <c r="H28" i="1" s="1"/>
  <c r="G27" i="1"/>
  <c r="H27" i="1" s="1"/>
  <c r="G26" i="1"/>
  <c r="H26" i="1" s="1"/>
  <c r="G25" i="1"/>
  <c r="H25" i="1" s="1"/>
  <c r="E11" i="1"/>
  <c r="E146" i="1" s="1"/>
  <c r="G11" i="1" l="1"/>
  <c r="H11" i="1" s="1"/>
  <c r="G10" i="1"/>
  <c r="H10" i="1" s="1"/>
  <c r="G9" i="1"/>
  <c r="H9" i="1" s="1"/>
  <c r="G38" i="1" l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5" i="1" l="1"/>
  <c r="H5" i="1" s="1"/>
  <c r="G6" i="1"/>
  <c r="H6" i="1" s="1"/>
  <c r="G7" i="1"/>
  <c r="H7" i="1" s="1"/>
  <c r="G8" i="1"/>
  <c r="H8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6" i="1"/>
  <c r="H36" i="1" s="1"/>
  <c r="G37" i="1"/>
  <c r="H37" i="1" s="1"/>
  <c r="G17" i="1"/>
  <c r="H17" i="1" s="1"/>
  <c r="G13" i="1"/>
  <c r="H13" i="1" s="1"/>
  <c r="G144" i="1"/>
  <c r="H144" i="1" s="1"/>
  <c r="G143" i="1"/>
  <c r="H143" i="1" s="1"/>
  <c r="G3" i="1"/>
  <c r="H3" i="1" l="1"/>
  <c r="G146" i="1"/>
</calcChain>
</file>

<file path=xl/sharedStrings.xml><?xml version="1.0" encoding="utf-8"?>
<sst xmlns="http://schemas.openxmlformats.org/spreadsheetml/2006/main" count="458" uniqueCount="174">
  <si>
    <t>Business Unit</t>
  </si>
  <si>
    <t>Fund</t>
  </si>
  <si>
    <t>CIP ID/Project ID/Other</t>
  </si>
  <si>
    <t>Project Description</t>
  </si>
  <si>
    <t>Gov Activities</t>
  </si>
  <si>
    <t>CIP Balance 7/1/2021</t>
  </si>
  <si>
    <t>Enterprise E-Procurement Solution</t>
  </si>
  <si>
    <t>000000001951</t>
  </si>
  <si>
    <t>000000001952</t>
  </si>
  <si>
    <t>000000001950</t>
  </si>
  <si>
    <t>000000001953</t>
  </si>
  <si>
    <t>CIP-SCANNING</t>
  </si>
  <si>
    <t>Judiciary New Generation Case Mgmt System Development</t>
  </si>
  <si>
    <t>BU 02120</t>
  </si>
  <si>
    <t>BU 01140</t>
  </si>
  <si>
    <t>BU 02150</t>
  </si>
  <si>
    <t>000000001118</t>
  </si>
  <si>
    <t>000000001243</t>
  </si>
  <si>
    <t>000000001259</t>
  </si>
  <si>
    <t>000000001268</t>
  </si>
  <si>
    <t>000000001347</t>
  </si>
  <si>
    <t>000000001366</t>
  </si>
  <si>
    <t>BU 02230</t>
  </si>
  <si>
    <t>CIP OPR IT Virtusa</t>
  </si>
  <si>
    <t>CIP OPR IT PEGA</t>
  </si>
  <si>
    <t>BU 03410</t>
  </si>
  <si>
    <t>IE CIP Asset id 709</t>
  </si>
  <si>
    <t>EVVS CIP 859</t>
  </si>
  <si>
    <t>000000000709</t>
  </si>
  <si>
    <t>000000000859</t>
  </si>
  <si>
    <t>BU 03440</t>
  </si>
  <si>
    <t>DCF FSD Results Oriented Management (ROM) Reporting Tool</t>
  </si>
  <si>
    <t>BFIS Devel Project</t>
  </si>
  <si>
    <t>BU 06130</t>
  </si>
  <si>
    <t>Fund 58800</t>
  </si>
  <si>
    <t>CIP-SERF07</t>
  </si>
  <si>
    <t>CIP-SERF14B</t>
  </si>
  <si>
    <t>Fund 57100</t>
  </si>
  <si>
    <t>BU 08100</t>
  </si>
  <si>
    <t>BU 01160</t>
  </si>
  <si>
    <t>Transportation Projects</t>
  </si>
  <si>
    <t>Multiple</t>
  </si>
  <si>
    <t>ISF Highway Garage Fund</t>
  </si>
  <si>
    <t>BU 08110</t>
  </si>
  <si>
    <t>1005-16-2</t>
  </si>
  <si>
    <t>1035-14-1</t>
  </si>
  <si>
    <t>1050-14-1</t>
  </si>
  <si>
    <t>1050-15-1</t>
  </si>
  <si>
    <t>1010-18-1</t>
  </si>
  <si>
    <t>1048VPF</t>
  </si>
  <si>
    <t>1048-20-1</t>
  </si>
  <si>
    <t>3005-18-1</t>
  </si>
  <si>
    <t>3005-18-2</t>
  </si>
  <si>
    <t>3015-17-2</t>
  </si>
  <si>
    <t>4020-16-1</t>
  </si>
  <si>
    <t>5000-16-3</t>
  </si>
  <si>
    <t>70063-12-2</t>
  </si>
  <si>
    <t>1045-17-2</t>
  </si>
  <si>
    <t>1045-19-1</t>
  </si>
  <si>
    <t>1055-18-3</t>
  </si>
  <si>
    <t>2050-16-1</t>
  </si>
  <si>
    <t>2050-19-3</t>
  </si>
  <si>
    <t>3005-18-3</t>
  </si>
  <si>
    <t>3045-15-3</t>
  </si>
  <si>
    <t>3045-18-1</t>
  </si>
  <si>
    <t>3050-18-1</t>
  </si>
  <si>
    <t>4025-19-1</t>
  </si>
  <si>
    <t>5000-19-1</t>
  </si>
  <si>
    <t>1005-19-1</t>
  </si>
  <si>
    <t>2035-18-1</t>
  </si>
  <si>
    <t>2035-19-1</t>
  </si>
  <si>
    <t>Allis TB rebuild</t>
  </si>
  <si>
    <t>Lowell Lake Revision</t>
  </si>
  <si>
    <t>Quechee Cabins</t>
  </si>
  <si>
    <t>Dishwashing Station</t>
  </si>
  <si>
    <t>Camp Plymouth Harwood Pavilion Renovation</t>
  </si>
  <si>
    <t>Muckross Campus</t>
  </si>
  <si>
    <t>Burton Island TB #3</t>
  </si>
  <si>
    <t>Burton Island Marina TB</t>
  </si>
  <si>
    <t>Grand Isle Water Distribution</t>
  </si>
  <si>
    <t>Kettle Pond Water System</t>
  </si>
  <si>
    <t>New Shower Building/bathroom reno program (to be pro-rated) Code should be 5000-16-3</t>
  </si>
  <si>
    <t>Honey Hollow Culvert Replacement</t>
  </si>
  <si>
    <t>Mt. Ascutney Lower CG Water</t>
  </si>
  <si>
    <t>Ascutney S. Toilet Bldg. Reno</t>
  </si>
  <si>
    <t>Silver Lake Water Distribution</t>
  </si>
  <si>
    <t>Philo Water</t>
  </si>
  <si>
    <t>Mt. Philo Lower Parking Lot</t>
  </si>
  <si>
    <t>Burton Island Campground Hill TB</t>
  </si>
  <si>
    <t>Sandbar Rehab Planning</t>
  </si>
  <si>
    <t>Sandbar Phase  CCC Bldg</t>
  </si>
  <si>
    <t>Underhill Mountain Supply Line</t>
  </si>
  <si>
    <t>Groton Nature Center Planning</t>
  </si>
  <si>
    <t>Gifford/Groton Shop Designs (to be pro-rated)</t>
  </si>
  <si>
    <t>Allis Woodshed</t>
  </si>
  <si>
    <t>Kingsland Bay Renovation</t>
  </si>
  <si>
    <t>Kingsland Bay Theatre Exterior</t>
  </si>
  <si>
    <t>BU 01180</t>
  </si>
  <si>
    <t>Multiple Capital Projects</t>
  </si>
  <si>
    <t>KODAK I2900</t>
  </si>
  <si>
    <t>ImageTrac 6300</t>
  </si>
  <si>
    <t>KODAK I2900 SCANNER</t>
  </si>
  <si>
    <t>ImageTrac DS 1155</t>
  </si>
  <si>
    <t>Tax Scanning/Imaging</t>
  </si>
  <si>
    <t>MORRISVILLE MEZZANINE</t>
  </si>
  <si>
    <t>Vergennes Addition</t>
  </si>
  <si>
    <t>CSMS Fire Suppression</t>
  </si>
  <si>
    <t>Bennington Readiness Center</t>
  </si>
  <si>
    <t>Westminster Armory-Add space</t>
  </si>
  <si>
    <t>Berlin Armory Addition</t>
  </si>
  <si>
    <t>BU 01110</t>
  </si>
  <si>
    <t>Rounded Beg Balance FY21</t>
  </si>
  <si>
    <t>Grand Total</t>
  </si>
  <si>
    <t xml:space="preserve">OPR IT - VSAST                                         </t>
  </si>
  <si>
    <t xml:space="preserve">OPR IT - Bresatech                                    </t>
  </si>
  <si>
    <t>ISF</t>
  </si>
  <si>
    <t>BU 01150</t>
  </si>
  <si>
    <t>Workplace Integrated Management System - AOA</t>
  </si>
  <si>
    <t>AOA EPRO CIP expenditures</t>
  </si>
  <si>
    <t>JE 2962238</t>
  </si>
  <si>
    <t>JE 2962244</t>
  </si>
  <si>
    <t>000000001428</t>
  </si>
  <si>
    <t>000000001430</t>
  </si>
  <si>
    <t>000000001458</t>
  </si>
  <si>
    <t>000000001459</t>
  </si>
  <si>
    <t>Newport Armory Addition</t>
  </si>
  <si>
    <t>Bradford Armory Cold Storage</t>
  </si>
  <si>
    <t>Bradford Armory Addition</t>
  </si>
  <si>
    <t>BradfordArmoryRoofReplacement</t>
  </si>
  <si>
    <t>CIS Support System Design/BFIS Development Project</t>
  </si>
  <si>
    <t>Fund 58500</t>
  </si>
  <si>
    <t xml:space="preserve">Workplace Integrated Management System </t>
  </si>
  <si>
    <t>Fund 59300</t>
  </si>
  <si>
    <t>JE 2962243</t>
  </si>
  <si>
    <t>AOA EPRO</t>
  </si>
  <si>
    <t>4020-18-1 (switched codes)</t>
  </si>
  <si>
    <t>3045-20-1</t>
  </si>
  <si>
    <t>1045-20-1</t>
  </si>
  <si>
    <t>1045-20-2</t>
  </si>
  <si>
    <t>2015-RI20-3</t>
  </si>
  <si>
    <t>2020-19-2</t>
  </si>
  <si>
    <t>2050-RI20-1</t>
  </si>
  <si>
    <t>3025-21-1</t>
  </si>
  <si>
    <t>4015-RI21-1</t>
  </si>
  <si>
    <t>4020-RI20-1</t>
  </si>
  <si>
    <t>4020-RI20-2</t>
  </si>
  <si>
    <t>4045-RI20-1</t>
  </si>
  <si>
    <t>4045-WW21-1</t>
  </si>
  <si>
    <t>1015-20-1</t>
  </si>
  <si>
    <t>1020-20-1</t>
  </si>
  <si>
    <t>1025-18-1</t>
  </si>
  <si>
    <t>Sandbar Entrance, Stormwater and Utilities</t>
  </si>
  <si>
    <t>Ascutney CCC Loop Wastewater</t>
  </si>
  <si>
    <t>Ascutney Mountain Road</t>
  </si>
  <si>
    <t>Ascutney Ranger House Septic Disposal</t>
  </si>
  <si>
    <t>Ascutney Mtn Bath Reno</t>
  </si>
  <si>
    <t>Branbury Yellomine Replacement</t>
  </si>
  <si>
    <t>St. Catherine Distribution</t>
  </si>
  <si>
    <t>Mt. Philo Gate Install</t>
  </si>
  <si>
    <t>Lake Carmi Day Use Water</t>
  </si>
  <si>
    <t>Elmore Waterline Replacement</t>
  </si>
  <si>
    <t>Clivus Install Kettle Pond</t>
  </si>
  <si>
    <t>Kettle Pond ADA Boat Ramp</t>
  </si>
  <si>
    <t>Stillwater Rangers House</t>
  </si>
  <si>
    <t>Stillwater Dump Station Replacment</t>
  </si>
  <si>
    <t>Coolidge Entrance Road</t>
  </si>
  <si>
    <t>Fort Dummer TB2 Wastewater</t>
  </si>
  <si>
    <t>Gifford Woods Stone Patio</t>
  </si>
  <si>
    <t>BU 01100</t>
  </si>
  <si>
    <t>Total</t>
  </si>
  <si>
    <t>CIP Beginning Balance FYE2022</t>
  </si>
  <si>
    <t>JE 2962239</t>
  </si>
  <si>
    <t>JE 2962240</t>
  </si>
  <si>
    <t>BU 01115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</si>
</sst>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quotePrefix="1"/>
    <xf numFmtId="43" fontId="0" fillId="0" borderId="0" xfId="1" applyFont="1"/>
    <xf numFmtId="39" fontId="2" fillId="0" borderId="0" xfId="0" applyNumberFormat="1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43" fontId="0" fillId="0" borderId="0" xfId="1" applyFont="1" applyAlignment="1">
      <alignment horizontal="right"/>
    </xf>
    <xf numFmtId="0" fontId="0" fillId="0" borderId="0" xfId="0" applyFill="1"/>
    <xf numFmtId="43" fontId="1" fillId="0" borderId="0" xfId="1" applyFont="1" applyAlignment="1">
      <alignment horizontal="right"/>
    </xf>
    <xf numFmtId="43" fontId="2" fillId="0" borderId="0" xfId="1" applyFont="1" applyAlignment="1">
      <alignment horizontal="right"/>
    </xf>
    <xf numFmtId="0" fontId="0" fillId="0" borderId="1" xfId="0" applyBorder="1"/>
    <xf numFmtId="43" fontId="1" fillId="0" borderId="1" xfId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0" fillId="0" borderId="0" xfId="1" applyFont="1" applyFill="1" applyAlignment="1">
      <alignment horizontal="right"/>
    </xf>
    <xf numFmtId="0" fontId="0" fillId="0" borderId="0" xfId="0" quotePrefix="1" applyFill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9E76-B721-4C32-BC5E-0CADC1ED2963}">
  <dimension ref="A1:C35"/>
  <sheetViews>
    <sheetView workbookViewId="0">
      <selection activeCell="A5" sqref="A5"/>
    </sheetView>
  </sheetViews>
  <sheetFormatPr defaultRowHeight="14.4" x14ac:dyDescent="0.3"/>
  <cols>
    <col min="1" max="1" width="15" customWidth="1"/>
    <col min="2" max="2" width="15.44140625" style="2" customWidth="1"/>
    <col min="3" max="3" width="19.5546875" customWidth="1"/>
    <col min="4" max="4" width="8" bestFit="1" customWidth="1"/>
    <col min="5" max="6" width="10" bestFit="1" customWidth="1"/>
    <col min="7" max="7" width="11" bestFit="1" customWidth="1"/>
    <col min="8" max="8" width="10" bestFit="1" customWidth="1"/>
    <col min="9" max="9" width="11" bestFit="1" customWidth="1"/>
  </cols>
  <sheetData>
    <row r="1" spans="1:3" x14ac:dyDescent="0.3">
      <c r="A1" t="s">
        <v>170</v>
      </c>
    </row>
    <row r="3" spans="1:3" x14ac:dyDescent="0.3">
      <c r="B3"/>
    </row>
    <row r="4" spans="1:3" x14ac:dyDescent="0.3">
      <c r="A4" t="s">
        <v>0</v>
      </c>
      <c r="B4" s="16" t="s">
        <v>1</v>
      </c>
      <c r="C4" s="16" t="s">
        <v>169</v>
      </c>
    </row>
    <row r="5" spans="1:3" x14ac:dyDescent="0.3">
      <c r="A5" t="s">
        <v>168</v>
      </c>
      <c r="B5"/>
      <c r="C5" s="2">
        <v>8830</v>
      </c>
    </row>
    <row r="6" spans="1:3" x14ac:dyDescent="0.3">
      <c r="A6" t="s">
        <v>110</v>
      </c>
      <c r="B6"/>
      <c r="C6" s="2">
        <v>895592</v>
      </c>
    </row>
    <row r="7" spans="1:3" x14ac:dyDescent="0.3">
      <c r="A7" t="s">
        <v>14</v>
      </c>
      <c r="B7"/>
      <c r="C7" s="2">
        <v>578274</v>
      </c>
    </row>
    <row r="8" spans="1:3" x14ac:dyDescent="0.3">
      <c r="A8" t="s">
        <v>116</v>
      </c>
      <c r="B8"/>
      <c r="C8" s="2">
        <v>1273896</v>
      </c>
    </row>
    <row r="9" spans="1:3" x14ac:dyDescent="0.3">
      <c r="A9" t="s">
        <v>39</v>
      </c>
      <c r="B9" t="s">
        <v>130</v>
      </c>
      <c r="C9" s="2">
        <v>149</v>
      </c>
    </row>
    <row r="10" spans="1:3" x14ac:dyDescent="0.3">
      <c r="A10" t="s">
        <v>39</v>
      </c>
      <c r="B10" t="s">
        <v>34</v>
      </c>
      <c r="C10" s="2">
        <v>479357</v>
      </c>
    </row>
    <row r="11" spans="1:3" x14ac:dyDescent="0.3">
      <c r="A11" t="s">
        <v>39</v>
      </c>
      <c r="B11" t="s">
        <v>132</v>
      </c>
      <c r="C11" s="2">
        <v>15563</v>
      </c>
    </row>
    <row r="12" spans="1:3" x14ac:dyDescent="0.3">
      <c r="A12" t="s">
        <v>97</v>
      </c>
      <c r="B12"/>
      <c r="C12" s="2">
        <v>4323747</v>
      </c>
    </row>
    <row r="13" spans="1:3" x14ac:dyDescent="0.3">
      <c r="A13" t="s">
        <v>13</v>
      </c>
      <c r="B13"/>
      <c r="C13" s="2">
        <v>9198781</v>
      </c>
    </row>
    <row r="14" spans="1:3" x14ac:dyDescent="0.3">
      <c r="A14" t="s">
        <v>15</v>
      </c>
      <c r="B14"/>
      <c r="C14" s="2">
        <v>1527158</v>
      </c>
    </row>
    <row r="15" spans="1:3" x14ac:dyDescent="0.3">
      <c r="A15" t="s">
        <v>22</v>
      </c>
      <c r="B15"/>
      <c r="C15" s="2">
        <v>8121978</v>
      </c>
    </row>
    <row r="16" spans="1:3" x14ac:dyDescent="0.3">
      <c r="A16" t="s">
        <v>25</v>
      </c>
      <c r="B16"/>
      <c r="C16" s="2">
        <v>25355896</v>
      </c>
    </row>
    <row r="17" spans="1:3" x14ac:dyDescent="0.3">
      <c r="A17" t="s">
        <v>30</v>
      </c>
      <c r="B17"/>
      <c r="C17" s="2">
        <v>2152926</v>
      </c>
    </row>
    <row r="18" spans="1:3" x14ac:dyDescent="0.3">
      <c r="A18" t="s">
        <v>33</v>
      </c>
      <c r="B18"/>
      <c r="C18" s="2">
        <v>2498029</v>
      </c>
    </row>
    <row r="19" spans="1:3" x14ac:dyDescent="0.3">
      <c r="A19" t="s">
        <v>38</v>
      </c>
      <c r="B19"/>
      <c r="C19" s="2">
        <v>593994090</v>
      </c>
    </row>
    <row r="20" spans="1:3" x14ac:dyDescent="0.3">
      <c r="A20" t="s">
        <v>43</v>
      </c>
      <c r="B20" t="s">
        <v>37</v>
      </c>
      <c r="C20" s="2">
        <v>1956083</v>
      </c>
    </row>
    <row r="21" spans="1:3" x14ac:dyDescent="0.3">
      <c r="A21" t="s">
        <v>112</v>
      </c>
      <c r="B21"/>
      <c r="C21" s="2">
        <v>652380349</v>
      </c>
    </row>
    <row r="22" spans="1:3" x14ac:dyDescent="0.3">
      <c r="B22"/>
      <c r="C22" s="2"/>
    </row>
    <row r="23" spans="1:3" x14ac:dyDescent="0.3">
      <c r="B23"/>
      <c r="C23" s="2"/>
    </row>
    <row r="24" spans="1:3" x14ac:dyDescent="0.3">
      <c r="B24"/>
      <c r="C24" s="2"/>
    </row>
    <row r="25" spans="1:3" x14ac:dyDescent="0.3">
      <c r="B25"/>
      <c r="C25" s="2"/>
    </row>
    <row r="26" spans="1:3" x14ac:dyDescent="0.3">
      <c r="B26"/>
      <c r="C26" s="2"/>
    </row>
    <row r="27" spans="1:3" x14ac:dyDescent="0.3">
      <c r="B27"/>
    </row>
    <row r="28" spans="1:3" x14ac:dyDescent="0.3">
      <c r="B28"/>
    </row>
    <row r="29" spans="1:3" x14ac:dyDescent="0.3">
      <c r="B29"/>
    </row>
    <row r="30" spans="1:3" x14ac:dyDescent="0.3">
      <c r="B30"/>
    </row>
    <row r="31" spans="1:3" x14ac:dyDescent="0.3">
      <c r="B31"/>
    </row>
    <row r="32" spans="1:3" x14ac:dyDescent="0.3">
      <c r="B32"/>
    </row>
    <row r="33" spans="2:2" x14ac:dyDescent="0.3">
      <c r="B33"/>
    </row>
    <row r="34" spans="2:2" x14ac:dyDescent="0.3">
      <c r="B34"/>
    </row>
    <row r="35" spans="2:2" x14ac:dyDescent="0.3">
      <c r="B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D31F-F07E-41A6-9D86-2C37FA6DDF7D}">
  <dimension ref="A1:I148"/>
  <sheetViews>
    <sheetView tabSelected="1" workbookViewId="0">
      <selection activeCell="A4" sqref="A4"/>
    </sheetView>
  </sheetViews>
  <sheetFormatPr defaultRowHeight="14.4" x14ac:dyDescent="0.3"/>
  <cols>
    <col min="1" max="1" width="15.109375" customWidth="1"/>
    <col min="2" max="2" width="11.77734375" customWidth="1"/>
    <col min="3" max="3" width="26.109375" customWidth="1"/>
    <col min="4" max="4" width="40.6640625" customWidth="1"/>
    <col min="5" max="6" width="18.88671875" style="8" customWidth="1"/>
    <col min="7" max="7" width="24" style="6" customWidth="1"/>
    <col min="8" max="8" width="27.6640625" style="6" customWidth="1"/>
    <col min="9" max="9" width="18.88671875" style="6" customWidth="1"/>
  </cols>
  <sheetData>
    <row r="1" spans="1:9" x14ac:dyDescent="0.3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115</v>
      </c>
      <c r="G1" s="12" t="s">
        <v>5</v>
      </c>
      <c r="H1" s="12" t="s">
        <v>111</v>
      </c>
    </row>
    <row r="2" spans="1:9" s="7" customFormat="1" x14ac:dyDescent="0.3">
      <c r="A2" s="15" t="s">
        <v>168</v>
      </c>
      <c r="D2" s="7" t="s">
        <v>6</v>
      </c>
      <c r="E2" s="13">
        <v>8830.02</v>
      </c>
      <c r="F2" s="13"/>
      <c r="G2" s="14">
        <f t="shared" ref="G2" si="0">SUM(E2:F2)</f>
        <v>8830.02</v>
      </c>
      <c r="H2" s="14">
        <f t="shared" ref="H2:H36" si="1">ROUND(G2,0)</f>
        <v>8830</v>
      </c>
      <c r="I2" s="14"/>
    </row>
    <row r="3" spans="1:9" s="7" customFormat="1" x14ac:dyDescent="0.3">
      <c r="A3" s="15" t="s">
        <v>110</v>
      </c>
      <c r="D3" s="7" t="s">
        <v>6</v>
      </c>
      <c r="E3" s="13">
        <v>895592.36999999965</v>
      </c>
      <c r="F3" s="13"/>
      <c r="G3" s="14">
        <f t="shared" ref="G3:G36" si="2">SUM(E3:F3)</f>
        <v>895592.36999999965</v>
      </c>
      <c r="H3" s="14">
        <f t="shared" si="1"/>
        <v>895592</v>
      </c>
      <c r="I3" s="14"/>
    </row>
    <row r="4" spans="1:9" s="7" customFormat="1" x14ac:dyDescent="0.3">
      <c r="A4" s="7" t="s">
        <v>173</v>
      </c>
      <c r="B4" s="7" t="s">
        <v>132</v>
      </c>
      <c r="C4" s="7" t="s">
        <v>133</v>
      </c>
      <c r="D4" s="7" t="s">
        <v>134</v>
      </c>
      <c r="E4" s="13">
        <v>0</v>
      </c>
      <c r="F4" s="13">
        <v>15562.53</v>
      </c>
      <c r="G4" s="14">
        <f t="shared" ref="G4" si="3">SUM(E4:F4)</f>
        <v>15562.53</v>
      </c>
      <c r="H4" s="14">
        <f t="shared" ref="H4" si="4">ROUND(G4,0)</f>
        <v>15563</v>
      </c>
      <c r="I4" s="14"/>
    </row>
    <row r="5" spans="1:9" s="7" customFormat="1" x14ac:dyDescent="0.3">
      <c r="A5" s="15" t="s">
        <v>14</v>
      </c>
      <c r="C5" s="7" t="s">
        <v>7</v>
      </c>
      <c r="D5" s="7" t="s">
        <v>99</v>
      </c>
      <c r="E5" s="13">
        <v>4040</v>
      </c>
      <c r="F5" s="13"/>
      <c r="G5" s="14">
        <f t="shared" si="2"/>
        <v>4040</v>
      </c>
      <c r="H5" s="14">
        <f t="shared" si="1"/>
        <v>4040</v>
      </c>
      <c r="I5" s="14"/>
    </row>
    <row r="6" spans="1:9" s="7" customFormat="1" x14ac:dyDescent="0.3">
      <c r="A6" s="7" t="s">
        <v>14</v>
      </c>
      <c r="C6" s="7" t="s">
        <v>8</v>
      </c>
      <c r="D6" s="7" t="s">
        <v>100</v>
      </c>
      <c r="E6" s="13">
        <v>125154</v>
      </c>
      <c r="F6" s="13"/>
      <c r="G6" s="14">
        <f t="shared" si="2"/>
        <v>125154</v>
      </c>
      <c r="H6" s="14">
        <f t="shared" si="1"/>
        <v>125154</v>
      </c>
      <c r="I6" s="14"/>
    </row>
    <row r="7" spans="1:9" s="7" customFormat="1" x14ac:dyDescent="0.3">
      <c r="A7" s="7" t="s">
        <v>14</v>
      </c>
      <c r="C7" s="7" t="s">
        <v>9</v>
      </c>
      <c r="D7" s="7" t="s">
        <v>101</v>
      </c>
      <c r="E7" s="13">
        <v>4040</v>
      </c>
      <c r="F7" s="13"/>
      <c r="G7" s="14">
        <f t="shared" si="2"/>
        <v>4040</v>
      </c>
      <c r="H7" s="14">
        <f t="shared" si="1"/>
        <v>4040</v>
      </c>
      <c r="I7" s="14"/>
    </row>
    <row r="8" spans="1:9" s="7" customFormat="1" x14ac:dyDescent="0.3">
      <c r="A8" s="7" t="s">
        <v>14</v>
      </c>
      <c r="C8" s="7" t="s">
        <v>10</v>
      </c>
      <c r="D8" s="7" t="s">
        <v>102</v>
      </c>
      <c r="E8" s="13">
        <v>38366</v>
      </c>
      <c r="F8" s="13"/>
      <c r="G8" s="14">
        <f t="shared" si="2"/>
        <v>38366</v>
      </c>
      <c r="H8" s="14">
        <f t="shared" si="1"/>
        <v>38366</v>
      </c>
      <c r="I8" s="14"/>
    </row>
    <row r="9" spans="1:9" s="7" customFormat="1" x14ac:dyDescent="0.3">
      <c r="A9" s="7" t="s">
        <v>14</v>
      </c>
      <c r="C9" s="7" t="s">
        <v>11</v>
      </c>
      <c r="D9" s="7" t="s">
        <v>103</v>
      </c>
      <c r="E9" s="13">
        <v>406674</v>
      </c>
      <c r="F9" s="13"/>
      <c r="G9" s="14">
        <f t="shared" si="2"/>
        <v>406674</v>
      </c>
      <c r="H9" s="14">
        <f t="shared" si="1"/>
        <v>406674</v>
      </c>
      <c r="I9" s="14"/>
    </row>
    <row r="10" spans="1:9" s="7" customFormat="1" x14ac:dyDescent="0.3">
      <c r="A10" s="7" t="s">
        <v>116</v>
      </c>
      <c r="C10" s="7" t="s">
        <v>119</v>
      </c>
      <c r="D10" s="7" t="s">
        <v>117</v>
      </c>
      <c r="E10" s="13">
        <v>942.05</v>
      </c>
      <c r="F10" s="13"/>
      <c r="G10" s="14">
        <f t="shared" ref="G10:G11" si="5">SUM(E10:F10)</f>
        <v>942.05</v>
      </c>
      <c r="H10" s="14">
        <f t="shared" si="1"/>
        <v>942</v>
      </c>
      <c r="I10" s="14"/>
    </row>
    <row r="11" spans="1:9" s="7" customFormat="1" x14ac:dyDescent="0.3">
      <c r="A11" s="7" t="s">
        <v>116</v>
      </c>
      <c r="C11" s="7" t="s">
        <v>120</v>
      </c>
      <c r="D11" s="7" t="s">
        <v>118</v>
      </c>
      <c r="E11" s="13">
        <f>82609.84+1190344.38</f>
        <v>1272954.22</v>
      </c>
      <c r="F11" s="13"/>
      <c r="G11" s="14">
        <f t="shared" si="5"/>
        <v>1272954.22</v>
      </c>
      <c r="H11" s="14">
        <f t="shared" si="1"/>
        <v>1272954</v>
      </c>
      <c r="I11" s="14"/>
    </row>
    <row r="12" spans="1:9" s="7" customFormat="1" x14ac:dyDescent="0.3">
      <c r="A12" s="7" t="s">
        <v>39</v>
      </c>
      <c r="B12" s="7" t="s">
        <v>130</v>
      </c>
      <c r="C12" s="7" t="s">
        <v>171</v>
      </c>
      <c r="D12" s="7" t="s">
        <v>131</v>
      </c>
      <c r="E12" s="13">
        <v>0</v>
      </c>
      <c r="F12" s="13">
        <v>148.99</v>
      </c>
      <c r="G12" s="14">
        <f t="shared" ref="G12" si="6">SUM(E12:F12)</f>
        <v>148.99</v>
      </c>
      <c r="H12" s="14">
        <f t="shared" si="1"/>
        <v>149</v>
      </c>
      <c r="I12" s="14"/>
    </row>
    <row r="13" spans="1:9" s="7" customFormat="1" x14ac:dyDescent="0.3">
      <c r="A13" s="7" t="s">
        <v>39</v>
      </c>
      <c r="B13" s="7" t="s">
        <v>34</v>
      </c>
      <c r="C13" s="7" t="s">
        <v>171</v>
      </c>
      <c r="D13" s="7" t="s">
        <v>131</v>
      </c>
      <c r="E13" s="13">
        <v>0</v>
      </c>
      <c r="F13" s="13">
        <v>24159.4</v>
      </c>
      <c r="G13" s="14">
        <f t="shared" si="2"/>
        <v>24159.4</v>
      </c>
      <c r="H13" s="14">
        <f t="shared" si="1"/>
        <v>24159</v>
      </c>
      <c r="I13" s="14"/>
    </row>
    <row r="14" spans="1:9" s="7" customFormat="1" x14ac:dyDescent="0.3">
      <c r="A14" s="7" t="s">
        <v>39</v>
      </c>
      <c r="B14" s="7" t="s">
        <v>34</v>
      </c>
      <c r="C14" s="7" t="s">
        <v>35</v>
      </c>
      <c r="D14" s="7" t="s">
        <v>35</v>
      </c>
      <c r="E14" s="13">
        <v>0</v>
      </c>
      <c r="F14" s="13">
        <v>160888.56</v>
      </c>
      <c r="G14" s="14">
        <f t="shared" ref="G14" si="7">SUM(E14:F14)</f>
        <v>160888.56</v>
      </c>
      <c r="H14" s="14">
        <f t="shared" si="1"/>
        <v>160889</v>
      </c>
      <c r="I14" s="14"/>
    </row>
    <row r="15" spans="1:9" s="7" customFormat="1" x14ac:dyDescent="0.3">
      <c r="A15" s="7" t="s">
        <v>39</v>
      </c>
      <c r="B15" s="7" t="s">
        <v>34</v>
      </c>
      <c r="C15" s="7" t="s">
        <v>36</v>
      </c>
      <c r="D15" s="7" t="s">
        <v>36</v>
      </c>
      <c r="E15" s="13">
        <v>0</v>
      </c>
      <c r="F15" s="13">
        <f>53922.33+240387.1</f>
        <v>294309.43</v>
      </c>
      <c r="G15" s="14">
        <f t="shared" ref="G15" si="8">SUM(E15:F15)</f>
        <v>294309.43</v>
      </c>
      <c r="H15" s="14">
        <f t="shared" si="1"/>
        <v>294309</v>
      </c>
      <c r="I15" s="14"/>
    </row>
    <row r="16" spans="1:9" s="7" customFormat="1" x14ac:dyDescent="0.3">
      <c r="A16" s="7" t="s">
        <v>97</v>
      </c>
      <c r="C16" s="7" t="s">
        <v>172</v>
      </c>
      <c r="D16" s="7" t="s">
        <v>131</v>
      </c>
      <c r="E16" s="13">
        <v>15569.78</v>
      </c>
      <c r="F16" s="13"/>
      <c r="G16" s="14">
        <f t="shared" ref="G16" si="9">SUM(E16:F16)</f>
        <v>15569.78</v>
      </c>
      <c r="H16" s="14">
        <f t="shared" ref="H16" si="10">ROUND(G16,0)</f>
        <v>15570</v>
      </c>
      <c r="I16" s="14"/>
    </row>
    <row r="17" spans="1:9" s="7" customFormat="1" x14ac:dyDescent="0.3">
      <c r="A17" s="7" t="s">
        <v>97</v>
      </c>
      <c r="C17" s="7" t="s">
        <v>41</v>
      </c>
      <c r="D17" s="7" t="s">
        <v>98</v>
      </c>
      <c r="E17" s="13">
        <v>4308177.0699999984</v>
      </c>
      <c r="F17" s="13"/>
      <c r="G17" s="14">
        <f t="shared" si="2"/>
        <v>4308177.0699999984</v>
      </c>
      <c r="H17" s="14">
        <f t="shared" si="1"/>
        <v>4308177</v>
      </c>
      <c r="I17" s="14"/>
    </row>
    <row r="18" spans="1:9" x14ac:dyDescent="0.3">
      <c r="A18" t="s">
        <v>13</v>
      </c>
      <c r="D18" t="s">
        <v>12</v>
      </c>
      <c r="E18" s="8">
        <v>9198780.5199999996</v>
      </c>
      <c r="G18" s="6">
        <f t="shared" si="2"/>
        <v>9198780.5199999996</v>
      </c>
      <c r="H18" s="6">
        <f t="shared" si="1"/>
        <v>9198781</v>
      </c>
    </row>
    <row r="19" spans="1:9" x14ac:dyDescent="0.3">
      <c r="A19" t="s">
        <v>15</v>
      </c>
      <c r="C19" t="s">
        <v>16</v>
      </c>
      <c r="D19" t="s">
        <v>104</v>
      </c>
      <c r="E19" s="8">
        <v>320042.73</v>
      </c>
      <c r="G19" s="6">
        <f t="shared" si="2"/>
        <v>320042.73</v>
      </c>
      <c r="H19" s="6">
        <f t="shared" si="1"/>
        <v>320043</v>
      </c>
    </row>
    <row r="20" spans="1:9" x14ac:dyDescent="0.3">
      <c r="A20" t="s">
        <v>15</v>
      </c>
      <c r="C20" t="s">
        <v>17</v>
      </c>
      <c r="D20" t="s">
        <v>105</v>
      </c>
      <c r="E20" s="8">
        <v>699485.37999999989</v>
      </c>
      <c r="G20" s="6">
        <f t="shared" si="2"/>
        <v>699485.37999999989</v>
      </c>
      <c r="H20" s="6">
        <f t="shared" si="1"/>
        <v>699485</v>
      </c>
    </row>
    <row r="21" spans="1:9" x14ac:dyDescent="0.3">
      <c r="A21" t="s">
        <v>15</v>
      </c>
      <c r="C21" t="s">
        <v>18</v>
      </c>
      <c r="D21" t="s">
        <v>106</v>
      </c>
      <c r="E21" s="8">
        <v>36060</v>
      </c>
      <c r="G21" s="6">
        <f t="shared" si="2"/>
        <v>36060</v>
      </c>
      <c r="H21" s="6">
        <f t="shared" si="1"/>
        <v>36060</v>
      </c>
    </row>
    <row r="22" spans="1:9" x14ac:dyDescent="0.3">
      <c r="A22" t="s">
        <v>15</v>
      </c>
      <c r="C22" t="s">
        <v>19</v>
      </c>
      <c r="D22" t="s">
        <v>107</v>
      </c>
      <c r="E22" s="8">
        <v>238369.63</v>
      </c>
      <c r="G22" s="6">
        <f t="shared" si="2"/>
        <v>238369.63</v>
      </c>
      <c r="H22" s="6">
        <f t="shared" si="1"/>
        <v>238370</v>
      </c>
    </row>
    <row r="23" spans="1:9" x14ac:dyDescent="0.3">
      <c r="A23" t="s">
        <v>15</v>
      </c>
      <c r="C23" t="s">
        <v>20</v>
      </c>
      <c r="D23" t="s">
        <v>108</v>
      </c>
      <c r="E23" s="8">
        <v>139200</v>
      </c>
      <c r="G23" s="6">
        <f t="shared" si="2"/>
        <v>139200</v>
      </c>
      <c r="H23" s="6">
        <f t="shared" si="1"/>
        <v>139200</v>
      </c>
    </row>
    <row r="24" spans="1:9" x14ac:dyDescent="0.3">
      <c r="A24" t="s">
        <v>15</v>
      </c>
      <c r="C24" t="s">
        <v>21</v>
      </c>
      <c r="D24" t="s">
        <v>109</v>
      </c>
      <c r="E24" s="8">
        <v>11000</v>
      </c>
      <c r="G24" s="6">
        <f t="shared" si="2"/>
        <v>11000</v>
      </c>
      <c r="H24" s="6">
        <f t="shared" si="1"/>
        <v>11000</v>
      </c>
    </row>
    <row r="25" spans="1:9" x14ac:dyDescent="0.3">
      <c r="A25" t="s">
        <v>15</v>
      </c>
      <c r="C25" t="s">
        <v>121</v>
      </c>
      <c r="D25" t="s">
        <v>128</v>
      </c>
      <c r="E25" s="8">
        <v>15750</v>
      </c>
      <c r="G25" s="6">
        <f t="shared" ref="G25:G28" si="11">SUM(E25:F25)</f>
        <v>15750</v>
      </c>
      <c r="H25" s="6">
        <f t="shared" si="1"/>
        <v>15750</v>
      </c>
    </row>
    <row r="26" spans="1:9" x14ac:dyDescent="0.3">
      <c r="A26" t="s">
        <v>15</v>
      </c>
      <c r="C26" s="1" t="s">
        <v>122</v>
      </c>
      <c r="D26" t="s">
        <v>127</v>
      </c>
      <c r="E26" s="8">
        <v>51450</v>
      </c>
      <c r="G26" s="6">
        <f t="shared" si="11"/>
        <v>51450</v>
      </c>
      <c r="H26" s="6">
        <f t="shared" si="1"/>
        <v>51450</v>
      </c>
    </row>
    <row r="27" spans="1:9" x14ac:dyDescent="0.3">
      <c r="A27" t="s">
        <v>15</v>
      </c>
      <c r="C27" s="1" t="s">
        <v>123</v>
      </c>
      <c r="D27" t="s">
        <v>126</v>
      </c>
      <c r="E27" s="8">
        <v>10800</v>
      </c>
      <c r="G27" s="6">
        <f t="shared" si="11"/>
        <v>10800</v>
      </c>
      <c r="H27" s="6">
        <f t="shared" si="1"/>
        <v>10800</v>
      </c>
    </row>
    <row r="28" spans="1:9" x14ac:dyDescent="0.3">
      <c r="A28" t="s">
        <v>15</v>
      </c>
      <c r="C28" s="1" t="s">
        <v>124</v>
      </c>
      <c r="D28" t="s">
        <v>125</v>
      </c>
      <c r="E28" s="8">
        <v>5000</v>
      </c>
      <c r="G28" s="6">
        <f t="shared" si="11"/>
        <v>5000</v>
      </c>
      <c r="H28" s="6">
        <f t="shared" si="1"/>
        <v>5000</v>
      </c>
    </row>
    <row r="29" spans="1:9" x14ac:dyDescent="0.3">
      <c r="A29" t="s">
        <v>22</v>
      </c>
      <c r="D29" s="3" t="s">
        <v>23</v>
      </c>
      <c r="E29" s="8">
        <v>2586742.1199999996</v>
      </c>
      <c r="G29" s="6">
        <f t="shared" si="2"/>
        <v>2586742.1199999996</v>
      </c>
      <c r="H29" s="6">
        <f t="shared" si="1"/>
        <v>2586742</v>
      </c>
    </row>
    <row r="30" spans="1:9" x14ac:dyDescent="0.3">
      <c r="A30" t="s">
        <v>22</v>
      </c>
      <c r="D30" s="3" t="s">
        <v>24</v>
      </c>
      <c r="E30" s="8">
        <v>1770433.8399999999</v>
      </c>
      <c r="G30" s="6">
        <f t="shared" si="2"/>
        <v>1770433.8399999999</v>
      </c>
      <c r="H30" s="6">
        <f t="shared" si="1"/>
        <v>1770434</v>
      </c>
    </row>
    <row r="31" spans="1:9" x14ac:dyDescent="0.3">
      <c r="A31" t="s">
        <v>22</v>
      </c>
      <c r="D31" s="4" t="s">
        <v>113</v>
      </c>
      <c r="E31" s="8">
        <v>142711.54999999999</v>
      </c>
      <c r="G31" s="6">
        <f t="shared" si="2"/>
        <v>142711.54999999999</v>
      </c>
      <c r="H31" s="6">
        <f t="shared" si="1"/>
        <v>142712</v>
      </c>
    </row>
    <row r="32" spans="1:9" x14ac:dyDescent="0.3">
      <c r="A32" t="s">
        <v>22</v>
      </c>
      <c r="D32" s="4" t="s">
        <v>114</v>
      </c>
      <c r="E32" s="8">
        <v>3622089.9699999997</v>
      </c>
      <c r="G32" s="6">
        <f t="shared" si="2"/>
        <v>3622089.9699999997</v>
      </c>
      <c r="H32" s="6">
        <f t="shared" si="1"/>
        <v>3622090</v>
      </c>
    </row>
    <row r="33" spans="1:9" x14ac:dyDescent="0.3">
      <c r="A33" t="s">
        <v>25</v>
      </c>
      <c r="C33" s="1" t="s">
        <v>28</v>
      </c>
      <c r="D33" s="5" t="s">
        <v>26</v>
      </c>
      <c r="E33" s="9">
        <v>23169270.6852226</v>
      </c>
      <c r="G33" s="6">
        <f t="shared" si="2"/>
        <v>23169270.6852226</v>
      </c>
      <c r="H33" s="6">
        <f t="shared" si="1"/>
        <v>23169271</v>
      </c>
    </row>
    <row r="34" spans="1:9" x14ac:dyDescent="0.3">
      <c r="A34" t="s">
        <v>25</v>
      </c>
      <c r="C34" s="1" t="s">
        <v>29</v>
      </c>
      <c r="D34" t="s">
        <v>27</v>
      </c>
      <c r="E34" s="9">
        <v>2186625</v>
      </c>
      <c r="G34" s="6">
        <f t="shared" si="2"/>
        <v>2186625</v>
      </c>
      <c r="H34" s="6">
        <f t="shared" si="1"/>
        <v>2186625</v>
      </c>
    </row>
    <row r="35" spans="1:9" x14ac:dyDescent="0.3">
      <c r="A35" t="s">
        <v>30</v>
      </c>
      <c r="D35" t="s">
        <v>31</v>
      </c>
      <c r="E35" s="8">
        <v>589397.09999999986</v>
      </c>
      <c r="G35" s="6">
        <f t="shared" ref="G35" si="12">SUM(E35:F35)</f>
        <v>589397.09999999986</v>
      </c>
      <c r="H35" s="6">
        <f t="shared" si="1"/>
        <v>589397</v>
      </c>
    </row>
    <row r="36" spans="1:9" x14ac:dyDescent="0.3">
      <c r="A36" t="s">
        <v>30</v>
      </c>
      <c r="D36" t="s">
        <v>129</v>
      </c>
      <c r="E36" s="8">
        <v>1293062.3</v>
      </c>
      <c r="G36" s="6">
        <f t="shared" si="2"/>
        <v>1293062.3</v>
      </c>
      <c r="H36" s="6">
        <f t="shared" si="1"/>
        <v>1293062</v>
      </c>
    </row>
    <row r="37" spans="1:9" x14ac:dyDescent="0.3">
      <c r="A37" t="s">
        <v>30</v>
      </c>
      <c r="D37" t="s">
        <v>32</v>
      </c>
      <c r="E37" s="8">
        <v>270466.86</v>
      </c>
      <c r="G37" s="6">
        <f t="shared" ref="G37:G61" si="13">SUM(E37:F37)</f>
        <v>270466.86</v>
      </c>
      <c r="H37" s="6">
        <f t="shared" ref="H37:H61" si="14">ROUND(G37,0)</f>
        <v>270467</v>
      </c>
    </row>
    <row r="38" spans="1:9" s="7" customFormat="1" x14ac:dyDescent="0.3">
      <c r="A38" s="7" t="s">
        <v>33</v>
      </c>
      <c r="C38" s="7" t="s">
        <v>44</v>
      </c>
      <c r="D38" s="7" t="s">
        <v>71</v>
      </c>
      <c r="E38" s="13">
        <v>29300.39</v>
      </c>
      <c r="F38" s="13"/>
      <c r="G38" s="14">
        <f t="shared" si="13"/>
        <v>29300.39</v>
      </c>
      <c r="H38" s="14">
        <f t="shared" si="14"/>
        <v>29300</v>
      </c>
      <c r="I38" s="14"/>
    </row>
    <row r="39" spans="1:9" s="7" customFormat="1" x14ac:dyDescent="0.3">
      <c r="A39" s="7" t="s">
        <v>33</v>
      </c>
      <c r="C39" s="7" t="s">
        <v>45</v>
      </c>
      <c r="D39" s="7" t="s">
        <v>72</v>
      </c>
      <c r="E39" s="13">
        <v>3952.95</v>
      </c>
      <c r="F39" s="13"/>
      <c r="G39" s="14">
        <f t="shared" si="13"/>
        <v>3952.95</v>
      </c>
      <c r="H39" s="14">
        <f t="shared" si="14"/>
        <v>3953</v>
      </c>
      <c r="I39" s="14"/>
    </row>
    <row r="40" spans="1:9" s="7" customFormat="1" x14ac:dyDescent="0.3">
      <c r="A40" s="7" t="s">
        <v>33</v>
      </c>
      <c r="C40" s="7" t="s">
        <v>45</v>
      </c>
      <c r="D40" s="7" t="s">
        <v>72</v>
      </c>
      <c r="E40" s="13">
        <v>8226.75</v>
      </c>
      <c r="F40" s="13"/>
      <c r="G40" s="14">
        <f t="shared" si="13"/>
        <v>8226.75</v>
      </c>
      <c r="H40" s="14">
        <f t="shared" si="14"/>
        <v>8227</v>
      </c>
      <c r="I40" s="14"/>
    </row>
    <row r="41" spans="1:9" s="7" customFormat="1" x14ac:dyDescent="0.3">
      <c r="A41" s="7" t="s">
        <v>33</v>
      </c>
      <c r="C41" s="7" t="s">
        <v>45</v>
      </c>
      <c r="D41" s="7" t="s">
        <v>72</v>
      </c>
      <c r="E41" s="13">
        <v>490</v>
      </c>
      <c r="F41" s="13"/>
      <c r="G41" s="14">
        <f t="shared" si="13"/>
        <v>490</v>
      </c>
      <c r="H41" s="14">
        <f t="shared" si="14"/>
        <v>490</v>
      </c>
      <c r="I41" s="14"/>
    </row>
    <row r="42" spans="1:9" s="7" customFormat="1" x14ac:dyDescent="0.3">
      <c r="A42" s="7" t="s">
        <v>33</v>
      </c>
      <c r="C42" s="7" t="s">
        <v>45</v>
      </c>
      <c r="D42" s="7" t="s">
        <v>72</v>
      </c>
      <c r="E42" s="13">
        <v>51882.58</v>
      </c>
      <c r="F42" s="13"/>
      <c r="G42" s="14">
        <f t="shared" si="13"/>
        <v>51882.58</v>
      </c>
      <c r="H42" s="14">
        <f t="shared" si="14"/>
        <v>51883</v>
      </c>
      <c r="I42" s="14"/>
    </row>
    <row r="43" spans="1:9" s="7" customFormat="1" x14ac:dyDescent="0.3">
      <c r="A43" s="7" t="s">
        <v>33</v>
      </c>
      <c r="C43" s="7" t="s">
        <v>45</v>
      </c>
      <c r="D43" s="7" t="s">
        <v>72</v>
      </c>
      <c r="E43" s="13">
        <v>10216.450000000001</v>
      </c>
      <c r="F43" s="13"/>
      <c r="G43" s="14">
        <f t="shared" si="13"/>
        <v>10216.450000000001</v>
      </c>
      <c r="H43" s="14">
        <f t="shared" si="14"/>
        <v>10216</v>
      </c>
      <c r="I43" s="14"/>
    </row>
    <row r="44" spans="1:9" s="7" customFormat="1" x14ac:dyDescent="0.3">
      <c r="A44" s="7" t="s">
        <v>33</v>
      </c>
      <c r="C44" s="7" t="s">
        <v>45</v>
      </c>
      <c r="D44" s="7" t="s">
        <v>72</v>
      </c>
      <c r="E44" s="13">
        <v>2292.42</v>
      </c>
      <c r="F44" s="13"/>
      <c r="G44" s="14">
        <f t="shared" si="13"/>
        <v>2292.42</v>
      </c>
      <c r="H44" s="14">
        <f t="shared" si="14"/>
        <v>2292</v>
      </c>
      <c r="I44" s="14"/>
    </row>
    <row r="45" spans="1:9" s="7" customFormat="1" x14ac:dyDescent="0.3">
      <c r="A45" s="7" t="s">
        <v>33</v>
      </c>
      <c r="C45" s="7" t="s">
        <v>46</v>
      </c>
      <c r="D45" s="7" t="s">
        <v>73</v>
      </c>
      <c r="E45" s="13">
        <v>1620</v>
      </c>
      <c r="F45" s="13"/>
      <c r="G45" s="14">
        <f t="shared" si="13"/>
        <v>1620</v>
      </c>
      <c r="H45" s="14">
        <f t="shared" si="14"/>
        <v>1620</v>
      </c>
      <c r="I45" s="14"/>
    </row>
    <row r="46" spans="1:9" s="7" customFormat="1" x14ac:dyDescent="0.3">
      <c r="A46" s="7" t="s">
        <v>33</v>
      </c>
      <c r="C46" s="7" t="s">
        <v>47</v>
      </c>
      <c r="D46" s="7" t="s">
        <v>74</v>
      </c>
      <c r="E46" s="13">
        <v>16029.5</v>
      </c>
      <c r="F46" s="13"/>
      <c r="G46" s="14">
        <f t="shared" si="13"/>
        <v>16029.5</v>
      </c>
      <c r="H46" s="14">
        <f t="shared" si="14"/>
        <v>16030</v>
      </c>
      <c r="I46" s="14"/>
    </row>
    <row r="47" spans="1:9" s="7" customFormat="1" x14ac:dyDescent="0.3">
      <c r="A47" s="7" t="s">
        <v>33</v>
      </c>
      <c r="C47" s="7" t="s">
        <v>48</v>
      </c>
      <c r="D47" s="7" t="s">
        <v>75</v>
      </c>
      <c r="E47" s="13">
        <v>13269.940000000002</v>
      </c>
      <c r="F47" s="13"/>
      <c r="G47" s="14">
        <f t="shared" si="13"/>
        <v>13269.940000000002</v>
      </c>
      <c r="H47" s="14">
        <f t="shared" si="14"/>
        <v>13270</v>
      </c>
      <c r="I47" s="14"/>
    </row>
    <row r="48" spans="1:9" s="7" customFormat="1" x14ac:dyDescent="0.3">
      <c r="A48" s="7" t="s">
        <v>33</v>
      </c>
      <c r="C48" s="7" t="s">
        <v>49</v>
      </c>
      <c r="D48" s="7" t="s">
        <v>76</v>
      </c>
      <c r="E48" s="13">
        <v>427002.02</v>
      </c>
      <c r="F48" s="13"/>
      <c r="G48" s="14">
        <f t="shared" si="13"/>
        <v>427002.02</v>
      </c>
      <c r="H48" s="14">
        <f t="shared" si="14"/>
        <v>427002</v>
      </c>
      <c r="I48" s="14"/>
    </row>
    <row r="49" spans="1:9" s="7" customFormat="1" x14ac:dyDescent="0.3">
      <c r="A49" s="7" t="s">
        <v>33</v>
      </c>
      <c r="C49" s="7" t="s">
        <v>49</v>
      </c>
      <c r="D49" s="7" t="s">
        <v>76</v>
      </c>
      <c r="E49" s="13">
        <v>1795.34</v>
      </c>
      <c r="F49" s="13"/>
      <c r="G49" s="14">
        <f t="shared" si="13"/>
        <v>1795.34</v>
      </c>
      <c r="H49" s="14">
        <f t="shared" si="14"/>
        <v>1795</v>
      </c>
      <c r="I49" s="14"/>
    </row>
    <row r="50" spans="1:9" s="7" customFormat="1" x14ac:dyDescent="0.3">
      <c r="A50" s="7" t="s">
        <v>33</v>
      </c>
      <c r="C50" s="7" t="s">
        <v>49</v>
      </c>
      <c r="D50" s="7" t="s">
        <v>76</v>
      </c>
      <c r="E50" s="13">
        <v>430</v>
      </c>
      <c r="F50" s="13"/>
      <c r="G50" s="14">
        <f t="shared" si="13"/>
        <v>430</v>
      </c>
      <c r="H50" s="14">
        <f t="shared" si="14"/>
        <v>430</v>
      </c>
      <c r="I50" s="14"/>
    </row>
    <row r="51" spans="1:9" s="7" customFormat="1" x14ac:dyDescent="0.3">
      <c r="A51" s="7" t="s">
        <v>33</v>
      </c>
      <c r="C51" s="7" t="s">
        <v>49</v>
      </c>
      <c r="D51" s="7" t="s">
        <v>76</v>
      </c>
      <c r="E51" s="13">
        <v>1625</v>
      </c>
      <c r="F51" s="13"/>
      <c r="G51" s="14">
        <f t="shared" si="13"/>
        <v>1625</v>
      </c>
      <c r="H51" s="14">
        <f t="shared" si="14"/>
        <v>1625</v>
      </c>
      <c r="I51" s="14"/>
    </row>
    <row r="52" spans="1:9" s="7" customFormat="1" x14ac:dyDescent="0.3">
      <c r="A52" s="7" t="s">
        <v>33</v>
      </c>
      <c r="C52" s="7" t="s">
        <v>50</v>
      </c>
      <c r="D52" s="7" t="s">
        <v>76</v>
      </c>
      <c r="E52" s="13">
        <v>383690</v>
      </c>
      <c r="F52" s="13"/>
      <c r="G52" s="14">
        <f t="shared" si="13"/>
        <v>383690</v>
      </c>
      <c r="H52" s="14">
        <f t="shared" si="14"/>
        <v>383690</v>
      </c>
      <c r="I52" s="14"/>
    </row>
    <row r="53" spans="1:9" s="7" customFormat="1" x14ac:dyDescent="0.3">
      <c r="A53" s="7" t="s">
        <v>33</v>
      </c>
      <c r="C53" s="7" t="s">
        <v>51</v>
      </c>
      <c r="D53" s="7" t="s">
        <v>77</v>
      </c>
      <c r="E53" s="13">
        <v>42598.14</v>
      </c>
      <c r="F53" s="13"/>
      <c r="G53" s="14">
        <f t="shared" si="13"/>
        <v>42598.14</v>
      </c>
      <c r="H53" s="14">
        <f t="shared" si="14"/>
        <v>42598</v>
      </c>
      <c r="I53" s="14"/>
    </row>
    <row r="54" spans="1:9" s="7" customFormat="1" x14ac:dyDescent="0.3">
      <c r="A54" s="7" t="s">
        <v>33</v>
      </c>
      <c r="C54" s="7" t="s">
        <v>51</v>
      </c>
      <c r="D54" s="7" t="s">
        <v>77</v>
      </c>
      <c r="E54" s="13">
        <v>1130.81</v>
      </c>
      <c r="F54" s="13"/>
      <c r="G54" s="14">
        <f t="shared" si="13"/>
        <v>1130.81</v>
      </c>
      <c r="H54" s="14">
        <f t="shared" si="14"/>
        <v>1131</v>
      </c>
      <c r="I54" s="14"/>
    </row>
    <row r="55" spans="1:9" s="7" customFormat="1" x14ac:dyDescent="0.3">
      <c r="A55" s="7" t="s">
        <v>33</v>
      </c>
      <c r="C55" s="7" t="s">
        <v>51</v>
      </c>
      <c r="D55" s="7" t="s">
        <v>77</v>
      </c>
      <c r="E55" s="13">
        <v>89.12</v>
      </c>
      <c r="F55" s="13"/>
      <c r="G55" s="14">
        <f t="shared" si="13"/>
        <v>89.12</v>
      </c>
      <c r="H55" s="14">
        <f t="shared" si="14"/>
        <v>89</v>
      </c>
      <c r="I55" s="14"/>
    </row>
    <row r="56" spans="1:9" s="7" customFormat="1" x14ac:dyDescent="0.3">
      <c r="A56" s="7" t="s">
        <v>33</v>
      </c>
      <c r="C56" s="7" t="s">
        <v>52</v>
      </c>
      <c r="D56" s="7" t="s">
        <v>78</v>
      </c>
      <c r="E56" s="13">
        <v>4965.16</v>
      </c>
      <c r="F56" s="13"/>
      <c r="G56" s="14">
        <f t="shared" si="13"/>
        <v>4965.16</v>
      </c>
      <c r="H56" s="14">
        <f t="shared" si="14"/>
        <v>4965</v>
      </c>
      <c r="I56" s="14"/>
    </row>
    <row r="57" spans="1:9" s="7" customFormat="1" x14ac:dyDescent="0.3">
      <c r="A57" s="7" t="s">
        <v>33</v>
      </c>
      <c r="C57" s="7" t="s">
        <v>52</v>
      </c>
      <c r="D57" s="7" t="s">
        <v>78</v>
      </c>
      <c r="E57" s="13">
        <v>-1285.8</v>
      </c>
      <c r="F57" s="13"/>
      <c r="G57" s="14">
        <f t="shared" si="13"/>
        <v>-1285.8</v>
      </c>
      <c r="H57" s="14">
        <f t="shared" si="14"/>
        <v>-1286</v>
      </c>
      <c r="I57" s="14"/>
    </row>
    <row r="58" spans="1:9" s="7" customFormat="1" x14ac:dyDescent="0.3">
      <c r="A58" s="7" t="s">
        <v>33</v>
      </c>
      <c r="C58" s="7" t="s">
        <v>52</v>
      </c>
      <c r="D58" s="7" t="s">
        <v>78</v>
      </c>
      <c r="E58" s="13">
        <v>30122.670000000002</v>
      </c>
      <c r="F58" s="13"/>
      <c r="G58" s="14">
        <f t="shared" si="13"/>
        <v>30122.670000000002</v>
      </c>
      <c r="H58" s="14">
        <f t="shared" si="14"/>
        <v>30123</v>
      </c>
      <c r="I58" s="14"/>
    </row>
    <row r="59" spans="1:9" s="7" customFormat="1" x14ac:dyDescent="0.3">
      <c r="A59" s="7" t="s">
        <v>33</v>
      </c>
      <c r="C59" s="7" t="s">
        <v>53</v>
      </c>
      <c r="D59" s="7" t="s">
        <v>79</v>
      </c>
      <c r="E59" s="13">
        <v>50050.709999999992</v>
      </c>
      <c r="F59" s="13"/>
      <c r="G59" s="14">
        <f t="shared" si="13"/>
        <v>50050.709999999992</v>
      </c>
      <c r="H59" s="14">
        <f t="shared" si="14"/>
        <v>50051</v>
      </c>
      <c r="I59" s="14"/>
    </row>
    <row r="60" spans="1:9" s="7" customFormat="1" x14ac:dyDescent="0.3">
      <c r="A60" s="7" t="s">
        <v>33</v>
      </c>
      <c r="C60" s="7" t="s">
        <v>53</v>
      </c>
      <c r="D60" s="7" t="s">
        <v>79</v>
      </c>
      <c r="E60" s="13">
        <v>7858.75</v>
      </c>
      <c r="F60" s="13"/>
      <c r="G60" s="14">
        <f t="shared" si="13"/>
        <v>7858.75</v>
      </c>
      <c r="H60" s="14">
        <f t="shared" si="14"/>
        <v>7859</v>
      </c>
      <c r="I60" s="14"/>
    </row>
    <row r="61" spans="1:9" s="7" customFormat="1" x14ac:dyDescent="0.3">
      <c r="A61" s="7" t="s">
        <v>33</v>
      </c>
      <c r="C61" s="7" t="s">
        <v>53</v>
      </c>
      <c r="D61" s="7" t="s">
        <v>79</v>
      </c>
      <c r="E61" s="13">
        <v>12676.189999999999</v>
      </c>
      <c r="F61" s="13"/>
      <c r="G61" s="14">
        <f t="shared" si="13"/>
        <v>12676.189999999999</v>
      </c>
      <c r="H61" s="14">
        <f t="shared" si="14"/>
        <v>12676</v>
      </c>
      <c r="I61" s="14"/>
    </row>
    <row r="62" spans="1:9" s="7" customFormat="1" x14ac:dyDescent="0.3">
      <c r="A62" s="7" t="s">
        <v>33</v>
      </c>
      <c r="C62" s="7" t="s">
        <v>53</v>
      </c>
      <c r="D62" s="7" t="s">
        <v>79</v>
      </c>
      <c r="E62" s="13">
        <v>45.63</v>
      </c>
      <c r="F62" s="13"/>
      <c r="G62" s="14">
        <f t="shared" ref="G62:G93" si="15">SUM(E62:F62)</f>
        <v>45.63</v>
      </c>
      <c r="H62" s="14">
        <f t="shared" ref="H62:H93" si="16">ROUND(G62,0)</f>
        <v>46</v>
      </c>
      <c r="I62" s="14"/>
    </row>
    <row r="63" spans="1:9" s="7" customFormat="1" x14ac:dyDescent="0.3">
      <c r="A63" s="7" t="s">
        <v>33</v>
      </c>
      <c r="C63" s="7" t="s">
        <v>53</v>
      </c>
      <c r="D63" s="7" t="s">
        <v>79</v>
      </c>
      <c r="E63" s="13">
        <v>20027.54</v>
      </c>
      <c r="F63" s="13"/>
      <c r="G63" s="14">
        <f t="shared" si="15"/>
        <v>20027.54</v>
      </c>
      <c r="H63" s="14">
        <f t="shared" si="16"/>
        <v>20028</v>
      </c>
      <c r="I63" s="14"/>
    </row>
    <row r="64" spans="1:9" s="7" customFormat="1" x14ac:dyDescent="0.3">
      <c r="A64" s="7" t="s">
        <v>33</v>
      </c>
      <c r="C64" s="7" t="s">
        <v>54</v>
      </c>
      <c r="D64" s="7" t="s">
        <v>80</v>
      </c>
      <c r="E64" s="13">
        <v>29866.960000000003</v>
      </c>
      <c r="F64" s="13"/>
      <c r="G64" s="14">
        <f t="shared" si="15"/>
        <v>29866.960000000003</v>
      </c>
      <c r="H64" s="14">
        <f t="shared" si="16"/>
        <v>29867</v>
      </c>
      <c r="I64" s="14"/>
    </row>
    <row r="65" spans="1:9" s="7" customFormat="1" x14ac:dyDescent="0.3">
      <c r="A65" s="7" t="s">
        <v>33</v>
      </c>
      <c r="C65" s="7" t="s">
        <v>54</v>
      </c>
      <c r="D65" s="7" t="s">
        <v>80</v>
      </c>
      <c r="E65" s="13">
        <v>20813.14</v>
      </c>
      <c r="F65" s="13"/>
      <c r="G65" s="14">
        <f t="shared" si="15"/>
        <v>20813.14</v>
      </c>
      <c r="H65" s="14">
        <f t="shared" si="16"/>
        <v>20813</v>
      </c>
      <c r="I65" s="14"/>
    </row>
    <row r="66" spans="1:9" s="7" customFormat="1" x14ac:dyDescent="0.3">
      <c r="A66" s="7" t="s">
        <v>33</v>
      </c>
      <c r="C66" s="7" t="s">
        <v>54</v>
      </c>
      <c r="D66" s="7" t="s">
        <v>80</v>
      </c>
      <c r="E66" s="13">
        <v>8151.1900000000005</v>
      </c>
      <c r="F66" s="13"/>
      <c r="G66" s="14">
        <f t="shared" si="15"/>
        <v>8151.1900000000005</v>
      </c>
      <c r="H66" s="14">
        <f t="shared" si="16"/>
        <v>8151</v>
      </c>
      <c r="I66" s="14"/>
    </row>
    <row r="67" spans="1:9" s="7" customFormat="1" x14ac:dyDescent="0.3">
      <c r="A67" s="7" t="s">
        <v>33</v>
      </c>
      <c r="C67" s="7" t="s">
        <v>135</v>
      </c>
      <c r="D67" s="7" t="s">
        <v>80</v>
      </c>
      <c r="E67" s="13">
        <v>407.78</v>
      </c>
      <c r="F67" s="13"/>
      <c r="G67" s="14">
        <f t="shared" si="15"/>
        <v>407.78</v>
      </c>
      <c r="H67" s="14">
        <f t="shared" si="16"/>
        <v>408</v>
      </c>
      <c r="I67" s="14"/>
    </row>
    <row r="68" spans="1:9" s="7" customFormat="1" x14ac:dyDescent="0.3">
      <c r="A68" s="7" t="s">
        <v>33</v>
      </c>
      <c r="C68" s="7" t="s">
        <v>55</v>
      </c>
      <c r="D68" s="7" t="s">
        <v>81</v>
      </c>
      <c r="E68" s="13">
        <v>15694.32</v>
      </c>
      <c r="F68" s="13"/>
      <c r="G68" s="14">
        <f t="shared" si="15"/>
        <v>15694.32</v>
      </c>
      <c r="H68" s="14">
        <f t="shared" si="16"/>
        <v>15694</v>
      </c>
      <c r="I68" s="14"/>
    </row>
    <row r="69" spans="1:9" s="7" customFormat="1" x14ac:dyDescent="0.3">
      <c r="A69" s="7" t="s">
        <v>33</v>
      </c>
      <c r="C69" s="7" t="s">
        <v>55</v>
      </c>
      <c r="D69" s="7" t="s">
        <v>81</v>
      </c>
      <c r="E69" s="13">
        <v>15306.490000000002</v>
      </c>
      <c r="F69" s="13"/>
      <c r="G69" s="14">
        <f t="shared" si="15"/>
        <v>15306.490000000002</v>
      </c>
      <c r="H69" s="14">
        <f t="shared" si="16"/>
        <v>15306</v>
      </c>
      <c r="I69" s="14"/>
    </row>
    <row r="70" spans="1:9" s="7" customFormat="1" x14ac:dyDescent="0.3">
      <c r="A70" s="7" t="s">
        <v>33</v>
      </c>
      <c r="C70" s="7" t="s">
        <v>55</v>
      </c>
      <c r="D70" s="7" t="s">
        <v>81</v>
      </c>
      <c r="E70" s="13">
        <v>626.86</v>
      </c>
      <c r="F70" s="13"/>
      <c r="G70" s="14">
        <f t="shared" si="15"/>
        <v>626.86</v>
      </c>
      <c r="H70" s="14">
        <f t="shared" si="16"/>
        <v>627</v>
      </c>
      <c r="I70" s="14"/>
    </row>
    <row r="71" spans="1:9" s="7" customFormat="1" x14ac:dyDescent="0.3">
      <c r="A71" s="7" t="s">
        <v>33</v>
      </c>
      <c r="C71" s="7" t="s">
        <v>55</v>
      </c>
      <c r="D71" s="7" t="s">
        <v>81</v>
      </c>
      <c r="E71" s="13">
        <v>3133.0599999999995</v>
      </c>
      <c r="F71" s="13"/>
      <c r="G71" s="14">
        <f t="shared" si="15"/>
        <v>3133.0599999999995</v>
      </c>
      <c r="H71" s="14">
        <f t="shared" si="16"/>
        <v>3133</v>
      </c>
      <c r="I71" s="14"/>
    </row>
    <row r="72" spans="1:9" s="7" customFormat="1" x14ac:dyDescent="0.3">
      <c r="A72" s="7" t="s">
        <v>33</v>
      </c>
      <c r="C72" s="7" t="s">
        <v>56</v>
      </c>
      <c r="D72" s="7" t="s">
        <v>82</v>
      </c>
      <c r="E72" s="13">
        <v>11992.670000000002</v>
      </c>
      <c r="F72" s="13"/>
      <c r="G72" s="14">
        <f t="shared" si="15"/>
        <v>11992.670000000002</v>
      </c>
      <c r="H72" s="14">
        <f t="shared" si="16"/>
        <v>11993</v>
      </c>
      <c r="I72" s="14"/>
    </row>
    <row r="73" spans="1:9" s="7" customFormat="1" x14ac:dyDescent="0.3">
      <c r="A73" s="7" t="s">
        <v>33</v>
      </c>
      <c r="C73" s="7" t="s">
        <v>57</v>
      </c>
      <c r="D73" s="7" t="s">
        <v>83</v>
      </c>
      <c r="E73" s="13">
        <v>32864.83</v>
      </c>
      <c r="F73" s="13"/>
      <c r="G73" s="14">
        <f t="shared" si="15"/>
        <v>32864.83</v>
      </c>
      <c r="H73" s="14">
        <f t="shared" si="16"/>
        <v>32865</v>
      </c>
      <c r="I73" s="14"/>
    </row>
    <row r="74" spans="1:9" s="7" customFormat="1" x14ac:dyDescent="0.3">
      <c r="A74" s="7" t="s">
        <v>33</v>
      </c>
      <c r="C74" s="7" t="s">
        <v>57</v>
      </c>
      <c r="D74" s="7" t="s">
        <v>83</v>
      </c>
      <c r="E74" s="13">
        <v>23632.71</v>
      </c>
      <c r="F74" s="13"/>
      <c r="G74" s="14">
        <f t="shared" si="15"/>
        <v>23632.71</v>
      </c>
      <c r="H74" s="14">
        <f t="shared" si="16"/>
        <v>23633</v>
      </c>
      <c r="I74" s="14"/>
    </row>
    <row r="75" spans="1:9" s="7" customFormat="1" x14ac:dyDescent="0.3">
      <c r="A75" s="7" t="s">
        <v>33</v>
      </c>
      <c r="C75" s="7" t="s">
        <v>57</v>
      </c>
      <c r="D75" s="7" t="s">
        <v>83</v>
      </c>
      <c r="E75" s="13">
        <v>2021.52</v>
      </c>
      <c r="F75" s="13"/>
      <c r="G75" s="14">
        <f t="shared" si="15"/>
        <v>2021.52</v>
      </c>
      <c r="H75" s="14">
        <f t="shared" si="16"/>
        <v>2022</v>
      </c>
      <c r="I75" s="14"/>
    </row>
    <row r="76" spans="1:9" s="7" customFormat="1" x14ac:dyDescent="0.3">
      <c r="A76" s="7" t="s">
        <v>33</v>
      </c>
      <c r="C76" s="7" t="s">
        <v>57</v>
      </c>
      <c r="D76" s="7" t="s">
        <v>83</v>
      </c>
      <c r="E76" s="13">
        <v>125.08</v>
      </c>
      <c r="F76" s="13"/>
      <c r="G76" s="14">
        <f t="shared" si="15"/>
        <v>125.08</v>
      </c>
      <c r="H76" s="14">
        <f t="shared" si="16"/>
        <v>125</v>
      </c>
      <c r="I76" s="14"/>
    </row>
    <row r="77" spans="1:9" s="7" customFormat="1" x14ac:dyDescent="0.3">
      <c r="A77" s="7" t="s">
        <v>33</v>
      </c>
      <c r="C77" s="7" t="s">
        <v>58</v>
      </c>
      <c r="D77" s="7" t="s">
        <v>84</v>
      </c>
      <c r="E77" s="13">
        <v>1051.3800000000001</v>
      </c>
      <c r="F77" s="13"/>
      <c r="G77" s="14">
        <f t="shared" si="15"/>
        <v>1051.3800000000001</v>
      </c>
      <c r="H77" s="14">
        <f t="shared" si="16"/>
        <v>1051</v>
      </c>
      <c r="I77" s="14"/>
    </row>
    <row r="78" spans="1:9" s="7" customFormat="1" x14ac:dyDescent="0.3">
      <c r="A78" s="7" t="s">
        <v>33</v>
      </c>
      <c r="C78" s="7" t="s">
        <v>58</v>
      </c>
      <c r="D78" s="7" t="s">
        <v>84</v>
      </c>
      <c r="E78" s="13">
        <v>40553.600000000013</v>
      </c>
      <c r="F78" s="13"/>
      <c r="G78" s="14">
        <f t="shared" si="15"/>
        <v>40553.600000000013</v>
      </c>
      <c r="H78" s="14">
        <f t="shared" si="16"/>
        <v>40554</v>
      </c>
      <c r="I78" s="14"/>
    </row>
    <row r="79" spans="1:9" s="7" customFormat="1" x14ac:dyDescent="0.3">
      <c r="A79" s="7" t="s">
        <v>33</v>
      </c>
      <c r="C79" s="7" t="s">
        <v>59</v>
      </c>
      <c r="D79" s="7" t="s">
        <v>85</v>
      </c>
      <c r="E79" s="13">
        <v>41356.36</v>
      </c>
      <c r="F79" s="13"/>
      <c r="G79" s="14">
        <f t="shared" si="15"/>
        <v>41356.36</v>
      </c>
      <c r="H79" s="14">
        <f t="shared" si="16"/>
        <v>41356</v>
      </c>
      <c r="I79" s="14"/>
    </row>
    <row r="80" spans="1:9" s="7" customFormat="1" x14ac:dyDescent="0.3">
      <c r="A80" s="7" t="s">
        <v>33</v>
      </c>
      <c r="C80" s="7" t="s">
        <v>59</v>
      </c>
      <c r="D80" s="7" t="s">
        <v>85</v>
      </c>
      <c r="E80" s="13">
        <v>18297.689999999999</v>
      </c>
      <c r="F80" s="13"/>
      <c r="G80" s="14">
        <f t="shared" si="15"/>
        <v>18297.689999999999</v>
      </c>
      <c r="H80" s="14">
        <f t="shared" si="16"/>
        <v>18298</v>
      </c>
      <c r="I80" s="14"/>
    </row>
    <row r="81" spans="1:9" s="7" customFormat="1" x14ac:dyDescent="0.3">
      <c r="A81" s="7" t="s">
        <v>33</v>
      </c>
      <c r="C81" s="7" t="s">
        <v>59</v>
      </c>
      <c r="D81" s="7" t="s">
        <v>85</v>
      </c>
      <c r="E81" s="13">
        <v>286.7</v>
      </c>
      <c r="F81" s="13"/>
      <c r="G81" s="14">
        <f t="shared" si="15"/>
        <v>286.7</v>
      </c>
      <c r="H81" s="14">
        <f t="shared" si="16"/>
        <v>287</v>
      </c>
      <c r="I81" s="14"/>
    </row>
    <row r="82" spans="1:9" s="7" customFormat="1" x14ac:dyDescent="0.3">
      <c r="A82" s="7" t="s">
        <v>33</v>
      </c>
      <c r="C82" s="7" t="s">
        <v>59</v>
      </c>
      <c r="D82" s="7" t="s">
        <v>85</v>
      </c>
      <c r="E82" s="13">
        <v>5674.43</v>
      </c>
      <c r="F82" s="13"/>
      <c r="G82" s="14">
        <f t="shared" si="15"/>
        <v>5674.43</v>
      </c>
      <c r="H82" s="14">
        <f t="shared" si="16"/>
        <v>5674</v>
      </c>
      <c r="I82" s="14"/>
    </row>
    <row r="83" spans="1:9" s="7" customFormat="1" x14ac:dyDescent="0.3">
      <c r="A83" s="7" t="s">
        <v>33</v>
      </c>
      <c r="C83" s="7" t="s">
        <v>60</v>
      </c>
      <c r="D83" s="7" t="s">
        <v>86</v>
      </c>
      <c r="E83" s="13">
        <v>10482.01</v>
      </c>
      <c r="F83" s="13"/>
      <c r="G83" s="14">
        <f t="shared" si="15"/>
        <v>10482.01</v>
      </c>
      <c r="H83" s="14">
        <f t="shared" si="16"/>
        <v>10482</v>
      </c>
      <c r="I83" s="14"/>
    </row>
    <row r="84" spans="1:9" s="7" customFormat="1" x14ac:dyDescent="0.3">
      <c r="A84" s="7" t="s">
        <v>33</v>
      </c>
      <c r="C84" s="7" t="s">
        <v>60</v>
      </c>
      <c r="D84" s="7" t="s">
        <v>86</v>
      </c>
      <c r="E84" s="13">
        <v>722.22</v>
      </c>
      <c r="F84" s="13"/>
      <c r="G84" s="14">
        <f t="shared" si="15"/>
        <v>722.22</v>
      </c>
      <c r="H84" s="14">
        <f t="shared" si="16"/>
        <v>722</v>
      </c>
      <c r="I84" s="14"/>
    </row>
    <row r="85" spans="1:9" s="7" customFormat="1" x14ac:dyDescent="0.3">
      <c r="A85" s="7" t="s">
        <v>33</v>
      </c>
      <c r="C85" s="7" t="s">
        <v>61</v>
      </c>
      <c r="D85" s="7" t="s">
        <v>87</v>
      </c>
      <c r="E85" s="13">
        <v>7489.1399999999994</v>
      </c>
      <c r="F85" s="13"/>
      <c r="G85" s="14">
        <f t="shared" si="15"/>
        <v>7489.1399999999994</v>
      </c>
      <c r="H85" s="14">
        <f t="shared" si="16"/>
        <v>7489</v>
      </c>
      <c r="I85" s="14"/>
    </row>
    <row r="86" spans="1:9" s="7" customFormat="1" x14ac:dyDescent="0.3">
      <c r="A86" s="7" t="s">
        <v>33</v>
      </c>
      <c r="C86" s="7" t="s">
        <v>62</v>
      </c>
      <c r="D86" s="7" t="s">
        <v>88</v>
      </c>
      <c r="E86" s="13">
        <v>187.34</v>
      </c>
      <c r="F86" s="13"/>
      <c r="G86" s="14">
        <f t="shared" si="15"/>
        <v>187.34</v>
      </c>
      <c r="H86" s="14">
        <f t="shared" si="16"/>
        <v>187</v>
      </c>
      <c r="I86" s="14"/>
    </row>
    <row r="87" spans="1:9" s="7" customFormat="1" x14ac:dyDescent="0.3">
      <c r="A87" s="7" t="s">
        <v>33</v>
      </c>
      <c r="C87" s="7" t="s">
        <v>62</v>
      </c>
      <c r="D87" s="7" t="s">
        <v>88</v>
      </c>
      <c r="E87" s="13">
        <v>28398.86</v>
      </c>
      <c r="F87" s="13"/>
      <c r="G87" s="14">
        <f t="shared" si="15"/>
        <v>28398.86</v>
      </c>
      <c r="H87" s="14">
        <f t="shared" si="16"/>
        <v>28399</v>
      </c>
      <c r="I87" s="14"/>
    </row>
    <row r="88" spans="1:9" s="7" customFormat="1" x14ac:dyDescent="0.3">
      <c r="A88" s="7" t="s">
        <v>33</v>
      </c>
      <c r="C88" s="7" t="s">
        <v>63</v>
      </c>
      <c r="D88" s="7" t="s">
        <v>89</v>
      </c>
      <c r="E88" s="13">
        <v>33604.47</v>
      </c>
      <c r="F88" s="13"/>
      <c r="G88" s="14">
        <f t="shared" si="15"/>
        <v>33604.47</v>
      </c>
      <c r="H88" s="14">
        <f t="shared" si="16"/>
        <v>33604</v>
      </c>
      <c r="I88" s="14"/>
    </row>
    <row r="89" spans="1:9" s="7" customFormat="1" x14ac:dyDescent="0.3">
      <c r="A89" s="7" t="s">
        <v>33</v>
      </c>
      <c r="C89" s="7" t="s">
        <v>63</v>
      </c>
      <c r="D89" s="7" t="s">
        <v>89</v>
      </c>
      <c r="E89" s="13">
        <v>245</v>
      </c>
      <c r="F89" s="13"/>
      <c r="G89" s="14">
        <f t="shared" si="15"/>
        <v>245</v>
      </c>
      <c r="H89" s="14">
        <f t="shared" si="16"/>
        <v>245</v>
      </c>
      <c r="I89" s="14"/>
    </row>
    <row r="90" spans="1:9" s="7" customFormat="1" x14ac:dyDescent="0.3">
      <c r="A90" s="7" t="s">
        <v>33</v>
      </c>
      <c r="C90" s="7" t="s">
        <v>63</v>
      </c>
      <c r="D90" s="7" t="s">
        <v>89</v>
      </c>
      <c r="E90" s="13">
        <v>16242.329999999998</v>
      </c>
      <c r="F90" s="13"/>
      <c r="G90" s="14">
        <f t="shared" si="15"/>
        <v>16242.329999999998</v>
      </c>
      <c r="H90" s="14">
        <f t="shared" si="16"/>
        <v>16242</v>
      </c>
      <c r="I90" s="14"/>
    </row>
    <row r="91" spans="1:9" s="7" customFormat="1" x14ac:dyDescent="0.3">
      <c r="A91" s="7" t="s">
        <v>33</v>
      </c>
      <c r="C91" s="7" t="s">
        <v>64</v>
      </c>
      <c r="D91" s="7" t="s">
        <v>90</v>
      </c>
      <c r="E91" s="13">
        <v>32.979999999999997</v>
      </c>
      <c r="F91" s="13"/>
      <c r="G91" s="14">
        <f t="shared" si="15"/>
        <v>32.979999999999997</v>
      </c>
      <c r="H91" s="14">
        <f t="shared" si="16"/>
        <v>33</v>
      </c>
      <c r="I91" s="14"/>
    </row>
    <row r="92" spans="1:9" s="7" customFormat="1" x14ac:dyDescent="0.3">
      <c r="A92" s="7" t="s">
        <v>33</v>
      </c>
      <c r="C92" s="7" t="s">
        <v>64</v>
      </c>
      <c r="D92" s="7" t="s">
        <v>90</v>
      </c>
      <c r="E92" s="13">
        <v>193.44</v>
      </c>
      <c r="F92" s="13"/>
      <c r="G92" s="14">
        <f t="shared" si="15"/>
        <v>193.44</v>
      </c>
      <c r="H92" s="14">
        <f t="shared" si="16"/>
        <v>193</v>
      </c>
      <c r="I92" s="14"/>
    </row>
    <row r="93" spans="1:9" s="7" customFormat="1" x14ac:dyDescent="0.3">
      <c r="A93" s="7" t="s">
        <v>33</v>
      </c>
      <c r="C93" s="7" t="s">
        <v>65</v>
      </c>
      <c r="D93" s="7" t="s">
        <v>91</v>
      </c>
      <c r="E93" s="13">
        <v>11752.02</v>
      </c>
      <c r="F93" s="13"/>
      <c r="G93" s="14">
        <f t="shared" si="15"/>
        <v>11752.02</v>
      </c>
      <c r="H93" s="14">
        <f t="shared" si="16"/>
        <v>11752</v>
      </c>
      <c r="I93" s="14"/>
    </row>
    <row r="94" spans="1:9" s="7" customFormat="1" x14ac:dyDescent="0.3">
      <c r="A94" s="7" t="s">
        <v>33</v>
      </c>
      <c r="C94" s="7" t="s">
        <v>65</v>
      </c>
      <c r="D94" s="7" t="s">
        <v>91</v>
      </c>
      <c r="E94" s="13">
        <v>607.57000000000005</v>
      </c>
      <c r="F94" s="13"/>
      <c r="G94" s="14">
        <f t="shared" ref="G94:G144" si="17">SUM(E94:F94)</f>
        <v>607.57000000000005</v>
      </c>
      <c r="H94" s="14">
        <f t="shared" ref="H94:H144" si="18">ROUND(G94,0)</f>
        <v>608</v>
      </c>
      <c r="I94" s="14"/>
    </row>
    <row r="95" spans="1:9" s="7" customFormat="1" x14ac:dyDescent="0.3">
      <c r="A95" s="7" t="s">
        <v>33</v>
      </c>
      <c r="C95" s="7" t="s">
        <v>65</v>
      </c>
      <c r="D95" s="7" t="s">
        <v>91</v>
      </c>
      <c r="E95" s="13">
        <v>9563.1299999999992</v>
      </c>
      <c r="F95" s="13"/>
      <c r="G95" s="14">
        <f t="shared" si="17"/>
        <v>9563.1299999999992</v>
      </c>
      <c r="H95" s="14">
        <f t="shared" si="18"/>
        <v>9563</v>
      </c>
      <c r="I95" s="14"/>
    </row>
    <row r="96" spans="1:9" s="7" customFormat="1" x14ac:dyDescent="0.3">
      <c r="A96" s="7" t="s">
        <v>33</v>
      </c>
      <c r="C96" s="7" t="s">
        <v>65</v>
      </c>
      <c r="D96" s="7" t="s">
        <v>91</v>
      </c>
      <c r="E96" s="13">
        <v>35458.639999999999</v>
      </c>
      <c r="F96" s="13"/>
      <c r="G96" s="14">
        <f t="shared" si="17"/>
        <v>35458.639999999999</v>
      </c>
      <c r="H96" s="14">
        <f t="shared" si="18"/>
        <v>35459</v>
      </c>
      <c r="I96" s="14"/>
    </row>
    <row r="97" spans="1:9" s="7" customFormat="1" x14ac:dyDescent="0.3">
      <c r="A97" s="7" t="s">
        <v>33</v>
      </c>
      <c r="C97" s="7" t="s">
        <v>66</v>
      </c>
      <c r="D97" s="7" t="s">
        <v>92</v>
      </c>
      <c r="E97" s="13">
        <v>43844.49</v>
      </c>
      <c r="F97" s="13"/>
      <c r="G97" s="14">
        <f t="shared" si="17"/>
        <v>43844.49</v>
      </c>
      <c r="H97" s="14">
        <f t="shared" si="18"/>
        <v>43844</v>
      </c>
      <c r="I97" s="14"/>
    </row>
    <row r="98" spans="1:9" s="7" customFormat="1" x14ac:dyDescent="0.3">
      <c r="A98" s="7" t="s">
        <v>33</v>
      </c>
      <c r="C98" s="15" t="s">
        <v>66</v>
      </c>
      <c r="D98" s="7" t="s">
        <v>92</v>
      </c>
      <c r="E98" s="13">
        <v>26248.31</v>
      </c>
      <c r="F98" s="13"/>
      <c r="G98" s="14">
        <f t="shared" si="17"/>
        <v>26248.31</v>
      </c>
      <c r="H98" s="14">
        <f t="shared" si="18"/>
        <v>26248</v>
      </c>
      <c r="I98" s="14"/>
    </row>
    <row r="99" spans="1:9" s="7" customFormat="1" x14ac:dyDescent="0.3">
      <c r="A99" s="7" t="s">
        <v>33</v>
      </c>
      <c r="C99" s="7" t="s">
        <v>66</v>
      </c>
      <c r="D99" s="7" t="s">
        <v>92</v>
      </c>
      <c r="E99" s="13">
        <v>65276.259999999995</v>
      </c>
      <c r="F99" s="13"/>
      <c r="G99" s="14">
        <f t="shared" si="17"/>
        <v>65276.259999999995</v>
      </c>
      <c r="H99" s="14">
        <f t="shared" si="18"/>
        <v>65276</v>
      </c>
      <c r="I99" s="14"/>
    </row>
    <row r="100" spans="1:9" s="7" customFormat="1" x14ac:dyDescent="0.3">
      <c r="A100" s="7" t="s">
        <v>33</v>
      </c>
      <c r="C100" s="7" t="s">
        <v>67</v>
      </c>
      <c r="D100" s="7" t="s">
        <v>93</v>
      </c>
      <c r="E100" s="13">
        <v>30.06</v>
      </c>
      <c r="F100" s="13"/>
      <c r="G100" s="14">
        <f t="shared" si="17"/>
        <v>30.06</v>
      </c>
      <c r="H100" s="14">
        <f t="shared" si="18"/>
        <v>30</v>
      </c>
      <c r="I100" s="14"/>
    </row>
    <row r="101" spans="1:9" s="7" customFormat="1" x14ac:dyDescent="0.3">
      <c r="A101" s="7" t="s">
        <v>33</v>
      </c>
      <c r="C101" s="7" t="s">
        <v>67</v>
      </c>
      <c r="D101" s="7" t="s">
        <v>93</v>
      </c>
      <c r="E101" s="13">
        <v>28946.82</v>
      </c>
      <c r="F101" s="13"/>
      <c r="G101" s="14">
        <f t="shared" si="17"/>
        <v>28946.82</v>
      </c>
      <c r="H101" s="14">
        <f t="shared" si="18"/>
        <v>28947</v>
      </c>
      <c r="I101" s="14"/>
    </row>
    <row r="102" spans="1:9" s="7" customFormat="1" x14ac:dyDescent="0.3">
      <c r="A102" s="7" t="s">
        <v>33</v>
      </c>
      <c r="C102" s="7" t="s">
        <v>67</v>
      </c>
      <c r="D102" s="7" t="s">
        <v>93</v>
      </c>
      <c r="E102" s="13">
        <v>88883.93</v>
      </c>
      <c r="F102" s="13"/>
      <c r="G102" s="14">
        <f t="shared" si="17"/>
        <v>88883.93</v>
      </c>
      <c r="H102" s="14">
        <f t="shared" si="18"/>
        <v>88884</v>
      </c>
      <c r="I102" s="14"/>
    </row>
    <row r="103" spans="1:9" s="7" customFormat="1" x14ac:dyDescent="0.3">
      <c r="A103" s="7" t="s">
        <v>33</v>
      </c>
      <c r="C103" s="7" t="s">
        <v>67</v>
      </c>
      <c r="D103" s="7" t="s">
        <v>93</v>
      </c>
      <c r="E103" s="13">
        <v>1202.02</v>
      </c>
      <c r="F103" s="13"/>
      <c r="G103" s="14">
        <f t="shared" si="17"/>
        <v>1202.02</v>
      </c>
      <c r="H103" s="14">
        <f t="shared" si="18"/>
        <v>1202</v>
      </c>
      <c r="I103" s="14"/>
    </row>
    <row r="104" spans="1:9" s="7" customFormat="1" x14ac:dyDescent="0.3">
      <c r="A104" s="7" t="s">
        <v>33</v>
      </c>
      <c r="C104" s="7" t="s">
        <v>68</v>
      </c>
      <c r="D104" s="7" t="s">
        <v>94</v>
      </c>
      <c r="E104" s="13">
        <v>1237.2</v>
      </c>
      <c r="F104" s="13"/>
      <c r="G104" s="14">
        <f t="shared" si="17"/>
        <v>1237.2</v>
      </c>
      <c r="H104" s="14">
        <f t="shared" si="18"/>
        <v>1237</v>
      </c>
      <c r="I104" s="14"/>
    </row>
    <row r="105" spans="1:9" s="7" customFormat="1" x14ac:dyDescent="0.3">
      <c r="A105" s="7" t="s">
        <v>33</v>
      </c>
      <c r="C105" s="7" t="s">
        <v>68</v>
      </c>
      <c r="D105" s="7" t="s">
        <v>94</v>
      </c>
      <c r="E105" s="13">
        <v>8368.5</v>
      </c>
      <c r="F105" s="13"/>
      <c r="G105" s="14">
        <f t="shared" si="17"/>
        <v>8368.5</v>
      </c>
      <c r="H105" s="14">
        <f t="shared" si="18"/>
        <v>8369</v>
      </c>
      <c r="I105" s="14"/>
    </row>
    <row r="106" spans="1:9" s="7" customFormat="1" x14ac:dyDescent="0.3">
      <c r="A106" s="7" t="s">
        <v>33</v>
      </c>
      <c r="C106" s="7" t="s">
        <v>69</v>
      </c>
      <c r="D106" s="7" t="s">
        <v>95</v>
      </c>
      <c r="E106" s="13">
        <v>4050.53</v>
      </c>
      <c r="F106" s="13"/>
      <c r="G106" s="14">
        <f t="shared" si="17"/>
        <v>4050.53</v>
      </c>
      <c r="H106" s="14">
        <f t="shared" si="18"/>
        <v>4051</v>
      </c>
      <c r="I106" s="14"/>
    </row>
    <row r="107" spans="1:9" s="7" customFormat="1" x14ac:dyDescent="0.3">
      <c r="A107" s="7" t="s">
        <v>33</v>
      </c>
      <c r="C107" s="7" t="s">
        <v>69</v>
      </c>
      <c r="D107" s="7" t="s">
        <v>95</v>
      </c>
      <c r="E107" s="13">
        <v>51282.92</v>
      </c>
      <c r="F107" s="13"/>
      <c r="G107" s="14">
        <f t="shared" si="17"/>
        <v>51282.92</v>
      </c>
      <c r="H107" s="14">
        <f t="shared" si="18"/>
        <v>51283</v>
      </c>
      <c r="I107" s="14"/>
    </row>
    <row r="108" spans="1:9" s="7" customFormat="1" x14ac:dyDescent="0.3">
      <c r="A108" s="7" t="s">
        <v>33</v>
      </c>
      <c r="C108" s="7" t="s">
        <v>69</v>
      </c>
      <c r="D108" s="7" t="s">
        <v>95</v>
      </c>
      <c r="E108" s="13">
        <v>19839.18</v>
      </c>
      <c r="F108" s="13"/>
      <c r="G108" s="14">
        <f t="shared" si="17"/>
        <v>19839.18</v>
      </c>
      <c r="H108" s="14">
        <f t="shared" si="18"/>
        <v>19839</v>
      </c>
      <c r="I108" s="14"/>
    </row>
    <row r="109" spans="1:9" s="7" customFormat="1" x14ac:dyDescent="0.3">
      <c r="A109" s="7" t="s">
        <v>33</v>
      </c>
      <c r="C109" s="7" t="s">
        <v>69</v>
      </c>
      <c r="D109" s="7" t="s">
        <v>95</v>
      </c>
      <c r="E109" s="13">
        <v>19215</v>
      </c>
      <c r="F109" s="13"/>
      <c r="G109" s="14">
        <f t="shared" si="17"/>
        <v>19215</v>
      </c>
      <c r="H109" s="14">
        <f t="shared" si="18"/>
        <v>19215</v>
      </c>
      <c r="I109" s="14"/>
    </row>
    <row r="110" spans="1:9" s="7" customFormat="1" x14ac:dyDescent="0.3">
      <c r="A110" s="7" t="s">
        <v>33</v>
      </c>
      <c r="C110" s="7" t="s">
        <v>69</v>
      </c>
      <c r="D110" s="7" t="s">
        <v>95</v>
      </c>
      <c r="E110" s="13">
        <v>84.12</v>
      </c>
      <c r="F110" s="13"/>
      <c r="G110" s="14">
        <f t="shared" ref="G110:G142" si="19">SUM(E110:F110)</f>
        <v>84.12</v>
      </c>
      <c r="H110" s="14">
        <f t="shared" si="18"/>
        <v>84</v>
      </c>
      <c r="I110" s="14"/>
    </row>
    <row r="111" spans="1:9" s="7" customFormat="1" x14ac:dyDescent="0.3">
      <c r="A111" s="7" t="s">
        <v>33</v>
      </c>
      <c r="C111" s="7" t="s">
        <v>70</v>
      </c>
      <c r="D111" s="7" t="s">
        <v>96</v>
      </c>
      <c r="E111" s="13">
        <v>3785</v>
      </c>
      <c r="F111" s="13"/>
      <c r="G111" s="14">
        <f t="shared" si="19"/>
        <v>3785</v>
      </c>
      <c r="H111" s="14">
        <f t="shared" si="18"/>
        <v>3785</v>
      </c>
      <c r="I111" s="14"/>
    </row>
    <row r="112" spans="1:9" s="7" customFormat="1" x14ac:dyDescent="0.3">
      <c r="A112" s="7" t="s">
        <v>33</v>
      </c>
      <c r="C112" s="7" t="s">
        <v>70</v>
      </c>
      <c r="D112" s="7" t="s">
        <v>96</v>
      </c>
      <c r="E112" s="13">
        <v>40127.58</v>
      </c>
      <c r="F112" s="13"/>
      <c r="G112" s="14">
        <f t="shared" si="19"/>
        <v>40127.58</v>
      </c>
      <c r="H112" s="14">
        <f t="shared" si="18"/>
        <v>40128</v>
      </c>
      <c r="I112" s="14"/>
    </row>
    <row r="113" spans="1:9" s="7" customFormat="1" x14ac:dyDescent="0.3">
      <c r="A113" s="7" t="s">
        <v>33</v>
      </c>
      <c r="C113" s="7" t="s">
        <v>70</v>
      </c>
      <c r="D113" s="7" t="s">
        <v>96</v>
      </c>
      <c r="E113" s="13">
        <v>27427.42</v>
      </c>
      <c r="F113" s="13"/>
      <c r="G113" s="14">
        <f t="shared" si="19"/>
        <v>27427.42</v>
      </c>
      <c r="H113" s="14">
        <f t="shared" si="18"/>
        <v>27427</v>
      </c>
      <c r="I113" s="14"/>
    </row>
    <row r="114" spans="1:9" s="7" customFormat="1" x14ac:dyDescent="0.3">
      <c r="A114" s="7" t="s">
        <v>33</v>
      </c>
      <c r="C114" s="7" t="s">
        <v>136</v>
      </c>
      <c r="D114" s="7" t="s">
        <v>151</v>
      </c>
      <c r="E114" s="13">
        <v>35070.71</v>
      </c>
      <c r="F114" s="13"/>
      <c r="G114" s="14">
        <f t="shared" si="19"/>
        <v>35070.71</v>
      </c>
      <c r="H114" s="14">
        <f t="shared" si="18"/>
        <v>35071</v>
      </c>
      <c r="I114" s="14"/>
    </row>
    <row r="115" spans="1:9" s="7" customFormat="1" x14ac:dyDescent="0.3">
      <c r="A115" s="7" t="s">
        <v>33</v>
      </c>
      <c r="C115" s="7" t="s">
        <v>137</v>
      </c>
      <c r="D115" s="7" t="s">
        <v>152</v>
      </c>
      <c r="E115" s="13">
        <v>113.97</v>
      </c>
      <c r="F115" s="13"/>
      <c r="G115" s="14">
        <f t="shared" si="19"/>
        <v>113.97</v>
      </c>
      <c r="H115" s="14">
        <f t="shared" si="18"/>
        <v>114</v>
      </c>
      <c r="I115" s="14"/>
    </row>
    <row r="116" spans="1:9" s="7" customFormat="1" x14ac:dyDescent="0.3">
      <c r="A116" s="7" t="s">
        <v>33</v>
      </c>
      <c r="C116" s="7" t="s">
        <v>137</v>
      </c>
      <c r="D116" s="7" t="s">
        <v>152</v>
      </c>
      <c r="E116" s="13">
        <v>4680.0600000000004</v>
      </c>
      <c r="F116" s="13"/>
      <c r="G116" s="14">
        <f t="shared" si="19"/>
        <v>4680.0600000000004</v>
      </c>
      <c r="H116" s="14">
        <f t="shared" si="18"/>
        <v>4680</v>
      </c>
      <c r="I116" s="14"/>
    </row>
    <row r="117" spans="1:9" s="7" customFormat="1" x14ac:dyDescent="0.3">
      <c r="A117" s="7" t="s">
        <v>33</v>
      </c>
      <c r="C117" s="7" t="s">
        <v>138</v>
      </c>
      <c r="D117" s="7" t="s">
        <v>153</v>
      </c>
      <c r="E117" s="13">
        <v>4232.46</v>
      </c>
      <c r="F117" s="13"/>
      <c r="G117" s="14">
        <f t="shared" si="19"/>
        <v>4232.46</v>
      </c>
      <c r="H117" s="14">
        <f t="shared" si="18"/>
        <v>4232</v>
      </c>
      <c r="I117" s="14"/>
    </row>
    <row r="118" spans="1:9" s="7" customFormat="1" x14ac:dyDescent="0.3">
      <c r="A118" s="7" t="s">
        <v>33</v>
      </c>
      <c r="C118" s="7" t="s">
        <v>138</v>
      </c>
      <c r="D118" s="7" t="s">
        <v>154</v>
      </c>
      <c r="E118" s="13">
        <v>287.5</v>
      </c>
      <c r="F118" s="13"/>
      <c r="G118" s="14">
        <f t="shared" si="19"/>
        <v>287.5</v>
      </c>
      <c r="H118" s="14">
        <f t="shared" si="18"/>
        <v>288</v>
      </c>
      <c r="I118" s="14"/>
    </row>
    <row r="119" spans="1:9" s="7" customFormat="1" x14ac:dyDescent="0.3">
      <c r="A119" s="7" t="s">
        <v>33</v>
      </c>
      <c r="C119" s="7" t="s">
        <v>138</v>
      </c>
      <c r="D119" s="7" t="s">
        <v>154</v>
      </c>
      <c r="E119" s="13">
        <v>41751.49</v>
      </c>
      <c r="F119" s="13"/>
      <c r="G119" s="14">
        <f t="shared" si="19"/>
        <v>41751.49</v>
      </c>
      <c r="H119" s="14">
        <f t="shared" si="18"/>
        <v>41751</v>
      </c>
      <c r="I119" s="14"/>
    </row>
    <row r="120" spans="1:9" s="7" customFormat="1" x14ac:dyDescent="0.3">
      <c r="A120" s="7" t="s">
        <v>33</v>
      </c>
      <c r="C120" s="7" t="s">
        <v>138</v>
      </c>
      <c r="D120" s="7" t="s">
        <v>155</v>
      </c>
      <c r="E120" s="13">
        <v>5349.29</v>
      </c>
      <c r="F120" s="13"/>
      <c r="G120" s="14">
        <f t="shared" si="19"/>
        <v>5349.29</v>
      </c>
      <c r="H120" s="14">
        <f t="shared" si="18"/>
        <v>5349</v>
      </c>
      <c r="I120" s="14"/>
    </row>
    <row r="121" spans="1:9" s="7" customFormat="1" x14ac:dyDescent="0.3">
      <c r="A121" s="7" t="s">
        <v>33</v>
      </c>
      <c r="C121" s="7" t="s">
        <v>139</v>
      </c>
      <c r="D121" s="7" t="s">
        <v>156</v>
      </c>
      <c r="E121" s="13">
        <v>3874.68</v>
      </c>
      <c r="F121" s="13"/>
      <c r="G121" s="14">
        <f t="shared" si="19"/>
        <v>3874.68</v>
      </c>
      <c r="H121" s="14">
        <f t="shared" si="18"/>
        <v>3875</v>
      </c>
      <c r="I121" s="14"/>
    </row>
    <row r="122" spans="1:9" s="7" customFormat="1" x14ac:dyDescent="0.3">
      <c r="A122" s="7" t="s">
        <v>33</v>
      </c>
      <c r="C122" s="7" t="s">
        <v>139</v>
      </c>
      <c r="D122" s="7" t="s">
        <v>156</v>
      </c>
      <c r="E122" s="13">
        <v>47978.579999999994</v>
      </c>
      <c r="F122" s="13"/>
      <c r="G122" s="14">
        <f t="shared" si="19"/>
        <v>47978.579999999994</v>
      </c>
      <c r="H122" s="14">
        <f t="shared" si="18"/>
        <v>47979</v>
      </c>
      <c r="I122" s="14"/>
    </row>
    <row r="123" spans="1:9" s="7" customFormat="1" x14ac:dyDescent="0.3">
      <c r="A123" s="7" t="s">
        <v>33</v>
      </c>
      <c r="C123" s="7" t="s">
        <v>140</v>
      </c>
      <c r="D123" s="7" t="s">
        <v>157</v>
      </c>
      <c r="E123" s="13">
        <v>4401.59</v>
      </c>
      <c r="F123" s="13"/>
      <c r="G123" s="14">
        <f t="shared" si="19"/>
        <v>4401.59</v>
      </c>
      <c r="H123" s="14">
        <f t="shared" si="18"/>
        <v>4402</v>
      </c>
      <c r="I123" s="14"/>
    </row>
    <row r="124" spans="1:9" s="7" customFormat="1" x14ac:dyDescent="0.3">
      <c r="A124" s="7" t="s">
        <v>33</v>
      </c>
      <c r="C124" s="7" t="s">
        <v>140</v>
      </c>
      <c r="D124" s="7" t="s">
        <v>157</v>
      </c>
      <c r="E124" s="13">
        <v>26464.16</v>
      </c>
      <c r="F124" s="13"/>
      <c r="G124" s="14">
        <f t="shared" si="19"/>
        <v>26464.16</v>
      </c>
      <c r="H124" s="14">
        <f t="shared" si="18"/>
        <v>26464</v>
      </c>
      <c r="I124" s="14"/>
    </row>
    <row r="125" spans="1:9" s="7" customFormat="1" x14ac:dyDescent="0.3">
      <c r="A125" s="7" t="s">
        <v>33</v>
      </c>
      <c r="C125" s="7" t="s">
        <v>141</v>
      </c>
      <c r="D125" s="7" t="s">
        <v>158</v>
      </c>
      <c r="E125" s="13">
        <v>8669.35</v>
      </c>
      <c r="F125" s="13"/>
      <c r="G125" s="14">
        <f t="shared" si="19"/>
        <v>8669.35</v>
      </c>
      <c r="H125" s="14">
        <f t="shared" si="18"/>
        <v>8669</v>
      </c>
      <c r="I125" s="14"/>
    </row>
    <row r="126" spans="1:9" s="7" customFormat="1" x14ac:dyDescent="0.3">
      <c r="A126" s="7" t="s">
        <v>33</v>
      </c>
      <c r="C126" s="7" t="s">
        <v>141</v>
      </c>
      <c r="D126" s="7" t="s">
        <v>158</v>
      </c>
      <c r="E126" s="13">
        <v>6970.6</v>
      </c>
      <c r="F126" s="13"/>
      <c r="G126" s="14">
        <f t="shared" si="19"/>
        <v>6970.6</v>
      </c>
      <c r="H126" s="14">
        <f t="shared" si="18"/>
        <v>6971</v>
      </c>
      <c r="I126" s="14"/>
    </row>
    <row r="127" spans="1:9" s="7" customFormat="1" x14ac:dyDescent="0.3">
      <c r="A127" s="7" t="s">
        <v>33</v>
      </c>
      <c r="C127" s="7" t="s">
        <v>142</v>
      </c>
      <c r="D127" s="7" t="s">
        <v>159</v>
      </c>
      <c r="E127" s="13">
        <v>28161.75</v>
      </c>
      <c r="F127" s="13"/>
      <c r="G127" s="14">
        <f t="shared" si="19"/>
        <v>28161.75</v>
      </c>
      <c r="H127" s="14">
        <f t="shared" si="18"/>
        <v>28162</v>
      </c>
      <c r="I127" s="14"/>
    </row>
    <row r="128" spans="1:9" s="7" customFormat="1" x14ac:dyDescent="0.3">
      <c r="A128" s="7" t="s">
        <v>33</v>
      </c>
      <c r="C128" s="7" t="s">
        <v>143</v>
      </c>
      <c r="D128" s="7" t="s">
        <v>160</v>
      </c>
      <c r="E128" s="13">
        <v>56983.289999999994</v>
      </c>
      <c r="F128" s="13"/>
      <c r="G128" s="14">
        <f t="shared" si="19"/>
        <v>56983.289999999994</v>
      </c>
      <c r="H128" s="14">
        <f t="shared" si="18"/>
        <v>56983</v>
      </c>
      <c r="I128" s="14"/>
    </row>
    <row r="129" spans="1:9" s="7" customFormat="1" x14ac:dyDescent="0.3">
      <c r="A129" s="7" t="s">
        <v>33</v>
      </c>
      <c r="C129" s="7" t="s">
        <v>144</v>
      </c>
      <c r="D129" s="7" t="s">
        <v>161</v>
      </c>
      <c r="E129" s="13">
        <v>8853.83</v>
      </c>
      <c r="F129" s="13"/>
      <c r="G129" s="14">
        <f t="shared" si="19"/>
        <v>8853.83</v>
      </c>
      <c r="H129" s="14">
        <f t="shared" si="18"/>
        <v>8854</v>
      </c>
      <c r="I129" s="14"/>
    </row>
    <row r="130" spans="1:9" s="7" customFormat="1" x14ac:dyDescent="0.3">
      <c r="A130" s="7" t="s">
        <v>33</v>
      </c>
      <c r="C130" s="7" t="s">
        <v>144</v>
      </c>
      <c r="D130" s="7" t="s">
        <v>161</v>
      </c>
      <c r="E130" s="13">
        <v>17586</v>
      </c>
      <c r="F130" s="13"/>
      <c r="G130" s="14">
        <f t="shared" si="19"/>
        <v>17586</v>
      </c>
      <c r="H130" s="14">
        <f t="shared" si="18"/>
        <v>17586</v>
      </c>
      <c r="I130" s="14"/>
    </row>
    <row r="131" spans="1:9" s="7" customFormat="1" x14ac:dyDescent="0.3">
      <c r="A131" s="7" t="s">
        <v>33</v>
      </c>
      <c r="C131" s="7" t="s">
        <v>145</v>
      </c>
      <c r="D131" s="7" t="s">
        <v>162</v>
      </c>
      <c r="E131" s="13">
        <v>149.79</v>
      </c>
      <c r="F131" s="13"/>
      <c r="G131" s="14">
        <f t="shared" si="19"/>
        <v>149.79</v>
      </c>
      <c r="H131" s="14">
        <f t="shared" si="18"/>
        <v>150</v>
      </c>
      <c r="I131" s="14"/>
    </row>
    <row r="132" spans="1:9" s="7" customFormat="1" x14ac:dyDescent="0.3">
      <c r="A132" s="7" t="s">
        <v>33</v>
      </c>
      <c r="C132" s="7" t="s">
        <v>146</v>
      </c>
      <c r="D132" s="7" t="s">
        <v>163</v>
      </c>
      <c r="E132" s="13">
        <v>1000</v>
      </c>
      <c r="F132" s="13"/>
      <c r="G132" s="14">
        <f t="shared" si="19"/>
        <v>1000</v>
      </c>
      <c r="H132" s="14">
        <f t="shared" si="18"/>
        <v>1000</v>
      </c>
      <c r="I132" s="14"/>
    </row>
    <row r="133" spans="1:9" s="7" customFormat="1" x14ac:dyDescent="0.3">
      <c r="A133" s="7" t="s">
        <v>33</v>
      </c>
      <c r="C133" s="7" t="s">
        <v>146</v>
      </c>
      <c r="D133" s="7" t="s">
        <v>163</v>
      </c>
      <c r="E133" s="13">
        <v>6223</v>
      </c>
      <c r="F133" s="13"/>
      <c r="G133" s="14">
        <f t="shared" si="19"/>
        <v>6223</v>
      </c>
      <c r="H133" s="14">
        <f t="shared" si="18"/>
        <v>6223</v>
      </c>
      <c r="I133" s="14"/>
    </row>
    <row r="134" spans="1:9" s="7" customFormat="1" x14ac:dyDescent="0.3">
      <c r="A134" s="7" t="s">
        <v>33</v>
      </c>
      <c r="C134" s="7" t="s">
        <v>147</v>
      </c>
      <c r="D134" s="7" t="s">
        <v>164</v>
      </c>
      <c r="E134" s="13">
        <v>26335.5</v>
      </c>
      <c r="F134" s="13"/>
      <c r="G134" s="14">
        <f t="shared" si="19"/>
        <v>26335.5</v>
      </c>
      <c r="H134" s="14">
        <f t="shared" si="18"/>
        <v>26336</v>
      </c>
      <c r="I134" s="14"/>
    </row>
    <row r="135" spans="1:9" s="7" customFormat="1" x14ac:dyDescent="0.3">
      <c r="A135" s="7" t="s">
        <v>33</v>
      </c>
      <c r="C135" s="7" t="s">
        <v>148</v>
      </c>
      <c r="D135" s="7" t="s">
        <v>165</v>
      </c>
      <c r="E135" s="13">
        <v>1130.9000000000001</v>
      </c>
      <c r="F135" s="13"/>
      <c r="G135" s="14">
        <f t="shared" si="19"/>
        <v>1130.9000000000001</v>
      </c>
      <c r="H135" s="14">
        <f t="shared" si="18"/>
        <v>1131</v>
      </c>
      <c r="I135" s="14"/>
    </row>
    <row r="136" spans="1:9" s="7" customFormat="1" x14ac:dyDescent="0.3">
      <c r="A136" s="7" t="s">
        <v>33</v>
      </c>
      <c r="C136" s="7" t="s">
        <v>148</v>
      </c>
      <c r="D136" s="7" t="s">
        <v>165</v>
      </c>
      <c r="E136" s="13">
        <v>19561.559999999998</v>
      </c>
      <c r="F136" s="13"/>
      <c r="G136" s="14">
        <f t="shared" si="19"/>
        <v>19561.559999999998</v>
      </c>
      <c r="H136" s="14">
        <f t="shared" si="18"/>
        <v>19562</v>
      </c>
      <c r="I136" s="14"/>
    </row>
    <row r="137" spans="1:9" s="7" customFormat="1" x14ac:dyDescent="0.3">
      <c r="A137" s="7" t="s">
        <v>33</v>
      </c>
      <c r="C137" s="7" t="s">
        <v>149</v>
      </c>
      <c r="D137" s="7" t="s">
        <v>166</v>
      </c>
      <c r="E137" s="13">
        <v>5466.83</v>
      </c>
      <c r="F137" s="13"/>
      <c r="G137" s="14">
        <f t="shared" si="19"/>
        <v>5466.83</v>
      </c>
      <c r="H137" s="14">
        <f t="shared" si="18"/>
        <v>5467</v>
      </c>
      <c r="I137" s="14"/>
    </row>
    <row r="138" spans="1:9" s="7" customFormat="1" x14ac:dyDescent="0.3">
      <c r="A138" s="7" t="s">
        <v>33</v>
      </c>
      <c r="C138" s="7" t="s">
        <v>149</v>
      </c>
      <c r="D138" s="7" t="s">
        <v>166</v>
      </c>
      <c r="E138" s="13">
        <v>1525.78</v>
      </c>
      <c r="F138" s="13"/>
      <c r="G138" s="14">
        <f t="shared" si="19"/>
        <v>1525.78</v>
      </c>
      <c r="H138" s="14">
        <f t="shared" si="18"/>
        <v>1526</v>
      </c>
      <c r="I138" s="14"/>
    </row>
    <row r="139" spans="1:9" s="7" customFormat="1" x14ac:dyDescent="0.3">
      <c r="A139" s="7" t="s">
        <v>33</v>
      </c>
      <c r="C139" s="7" t="s">
        <v>149</v>
      </c>
      <c r="D139" s="7" t="s">
        <v>166</v>
      </c>
      <c r="E139" s="13">
        <v>7227.3600000000006</v>
      </c>
      <c r="F139" s="13"/>
      <c r="G139" s="14">
        <f t="shared" si="19"/>
        <v>7227.3600000000006</v>
      </c>
      <c r="H139" s="14">
        <f t="shared" si="18"/>
        <v>7227</v>
      </c>
      <c r="I139" s="14"/>
    </row>
    <row r="140" spans="1:9" s="7" customFormat="1" x14ac:dyDescent="0.3">
      <c r="A140" s="7" t="s">
        <v>33</v>
      </c>
      <c r="C140" s="7" t="s">
        <v>150</v>
      </c>
      <c r="D140" s="7" t="s">
        <v>167</v>
      </c>
      <c r="E140" s="13">
        <v>3715</v>
      </c>
      <c r="F140" s="13"/>
      <c r="G140" s="14">
        <f t="shared" si="19"/>
        <v>3715</v>
      </c>
      <c r="H140" s="14">
        <f t="shared" si="18"/>
        <v>3715</v>
      </c>
      <c r="I140" s="14"/>
    </row>
    <row r="141" spans="1:9" s="7" customFormat="1" x14ac:dyDescent="0.3">
      <c r="A141" s="7" t="s">
        <v>33</v>
      </c>
      <c r="C141" s="7" t="s">
        <v>150</v>
      </c>
      <c r="D141" s="7" t="s">
        <v>167</v>
      </c>
      <c r="E141" s="13">
        <v>1380</v>
      </c>
      <c r="F141" s="13"/>
      <c r="G141" s="14">
        <f t="shared" si="19"/>
        <v>1380</v>
      </c>
      <c r="H141" s="14">
        <f t="shared" si="18"/>
        <v>1380</v>
      </c>
      <c r="I141" s="14"/>
    </row>
    <row r="142" spans="1:9" s="7" customFormat="1" x14ac:dyDescent="0.3">
      <c r="A142" s="7" t="s">
        <v>33</v>
      </c>
      <c r="C142" s="7" t="s">
        <v>150</v>
      </c>
      <c r="D142" s="7" t="s">
        <v>167</v>
      </c>
      <c r="E142" s="13">
        <v>146094.61000000002</v>
      </c>
      <c r="F142" s="13"/>
      <c r="G142" s="14">
        <f t="shared" si="19"/>
        <v>146094.61000000002</v>
      </c>
      <c r="H142" s="14">
        <f t="shared" si="18"/>
        <v>146095</v>
      </c>
      <c r="I142" s="14"/>
    </row>
    <row r="143" spans="1:9" x14ac:dyDescent="0.3">
      <c r="A143" t="s">
        <v>38</v>
      </c>
      <c r="C143" t="s">
        <v>41</v>
      </c>
      <c r="D143" t="s">
        <v>40</v>
      </c>
      <c r="E143" s="8">
        <v>593994090.30000007</v>
      </c>
      <c r="G143" s="6">
        <f t="shared" si="17"/>
        <v>593994090.30000007</v>
      </c>
      <c r="H143" s="6">
        <f t="shared" si="18"/>
        <v>593994090</v>
      </c>
    </row>
    <row r="144" spans="1:9" x14ac:dyDescent="0.3">
      <c r="A144" t="s">
        <v>43</v>
      </c>
      <c r="B144" t="s">
        <v>37</v>
      </c>
      <c r="C144" t="s">
        <v>41</v>
      </c>
      <c r="D144" t="s">
        <v>42</v>
      </c>
      <c r="E144" s="8">
        <v>0</v>
      </c>
      <c r="F144" s="8">
        <v>1956083.1800000006</v>
      </c>
      <c r="G144" s="6">
        <f t="shared" si="17"/>
        <v>1956083.1800000006</v>
      </c>
      <c r="H144" s="6">
        <f t="shared" si="18"/>
        <v>1956083</v>
      </c>
    </row>
    <row r="146" spans="5:8" x14ac:dyDescent="0.3">
      <c r="E146" s="8">
        <f>SUM(E2:E144)</f>
        <v>649929194.65522265</v>
      </c>
      <c r="F146" s="8">
        <f>SUM(F2:F144)</f>
        <v>2451152.0900000008</v>
      </c>
      <c r="G146" s="8">
        <f>SUM(G2:G144)</f>
        <v>652380346.74522269</v>
      </c>
      <c r="H146" s="8"/>
    </row>
    <row r="148" spans="5:8" x14ac:dyDescent="0.3">
      <c r="G148" s="8"/>
      <c r="H148" s="8"/>
    </row>
  </sheetData>
  <autoFilter ref="A1:H144" xr:uid="{5FAA08B9-B2E7-4F4E-B474-052D23A7D393}"/>
  <sortState xmlns:xlrd2="http://schemas.microsoft.com/office/spreadsheetml/2017/richdata2" ref="A3:H144">
    <sortCondition ref="A3:A144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by BU</vt:lpstr>
      <vt:lpstr>BY 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Peggy</dc:creator>
  <cp:lastModifiedBy>Brooks, Peggy</cp:lastModifiedBy>
  <dcterms:created xsi:type="dcterms:W3CDTF">2021-04-15T16:41:34Z</dcterms:created>
  <dcterms:modified xsi:type="dcterms:W3CDTF">2022-03-20T16:26:53Z</dcterms:modified>
</cp:coreProperties>
</file>