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FIN\FIN - Reporting\2022 ACFR\2022 Closing Instructions and Forms\"/>
    </mc:Choice>
  </mc:AlternateContent>
  <xr:revisionPtr revIDLastSave="0" documentId="13_ncr:1_{C28C5592-EF23-4B0A-800A-9E2D62528897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Beginning Balance" sheetId="13" r:id="rId1"/>
    <sheet name="ACFR10 Form" sheetId="2" r:id="rId2"/>
    <sheet name="Certification" sheetId="4" r:id="rId3"/>
    <sheet name="Dropdown lookup" sheetId="7" state="hidden" r:id="rId4"/>
    <sheet name="bb" sheetId="9" state="hidden" r:id="rId5"/>
    <sheet name="Sheet 2" sheetId="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aaa">[1]Sheet2!$B$6</definedName>
    <definedName name="aaaaaa">[2]Sheet2!$B$6</definedName>
    <definedName name="ARRA">[3]List!$C$1:$C$2</definedName>
    <definedName name="Category">'Sheet 2'!$C$3:$C$10</definedName>
    <definedName name="Major_Prog_Level">'[4]SEFA Data-Dept'!#REF!</definedName>
    <definedName name="NvsAnswerCol">"'[01100_Agency of Admin Sec Office.xls]Sheet1'!$A$16"</definedName>
    <definedName name="NvsASD">"V2008-06-30"</definedName>
    <definedName name="NvsAutoDrillOk">"VN"</definedName>
    <definedName name="NvsElapsedTime">0.0000115740767796524</definedName>
    <definedName name="NvsEndTime">39993.5928472222</definedName>
    <definedName name="NvsInstLang">"VENG"</definedName>
    <definedName name="NvsInstSpec">"%,FBUSINESS_UNIT,V01100"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"V"</definedName>
    <definedName name="NvsPanelEffdt">"V2001-07-01"</definedName>
    <definedName name="NvsPanelSetid">"VSTATE"</definedName>
    <definedName name="NvsReqBU">"V01110"</definedName>
    <definedName name="NvsReqBUOnly">"VN"</definedName>
    <definedName name="NvsTransLed">"VN"</definedName>
    <definedName name="NvsTreeASD">"V1900-01-01"</definedName>
    <definedName name="_xlnm.Print_Area" localSheetId="1">'ACFR10 Form'!$A$1:$V$58</definedName>
    <definedName name="_xlnm.Print_Titles" localSheetId="1">'ACFR10 Form'!$A:$B</definedName>
    <definedName name="SFD">#REF!</definedName>
    <definedName name="SFV">#REF!</definedName>
    <definedName name="Tot_Exp_Fed_Rpt">'[4]SEFA Data-Dept'!#REF!</definedName>
    <definedName name="Tot_Subr_Exp">'[4]SEFA Data-Dept'!#REF!</definedName>
    <definedName name="Tot_VISION_Exp">'[4]SEFA Data-Dept'!#REF!</definedName>
    <definedName name="YN">'Sheet 2'!$E$3:$E$4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3" l="1"/>
  <c r="E26" i="13"/>
  <c r="E30" i="13" s="1"/>
  <c r="E23" i="13"/>
  <c r="P59" i="2" l="1"/>
  <c r="D5" i="2"/>
  <c r="C84" i="9"/>
  <c r="F4" i="2" l="1"/>
  <c r="Q60" i="2" l="1"/>
  <c r="S60" i="2"/>
  <c r="M60" i="2"/>
  <c r="D6" i="2" s="1"/>
  <c r="N60" i="2"/>
  <c r="O60" i="2"/>
  <c r="P47" i="2"/>
  <c r="P46" i="2"/>
  <c r="P45" i="2"/>
  <c r="P44" i="2"/>
  <c r="P43" i="2"/>
  <c r="P42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 l="1"/>
  <c r="P33" i="2"/>
  <c r="P34" i="2"/>
  <c r="P35" i="2"/>
  <c r="P36" i="2"/>
  <c r="P37" i="2"/>
  <c r="P38" i="2"/>
  <c r="P39" i="2"/>
  <c r="P40" i="2"/>
  <c r="P41" i="2"/>
  <c r="P48" i="2"/>
  <c r="P49" i="2"/>
  <c r="P50" i="2"/>
  <c r="P51" i="2"/>
  <c r="P52" i="2"/>
  <c r="P53" i="2"/>
  <c r="P54" i="2"/>
  <c r="P55" i="2"/>
  <c r="P56" i="2"/>
  <c r="P57" i="2"/>
  <c r="P58" i="2"/>
  <c r="P17" i="2"/>
  <c r="P60" i="2" l="1"/>
</calcChain>
</file>

<file path=xl/sharedStrings.xml><?xml version="1.0" encoding="utf-8"?>
<sst xmlns="http://schemas.openxmlformats.org/spreadsheetml/2006/main" count="481" uniqueCount="266">
  <si>
    <t>INVENTORY LOG</t>
  </si>
  <si>
    <t xml:space="preserve"> </t>
  </si>
  <si>
    <t>Notes:</t>
  </si>
  <si>
    <t>POLLUTION REMEDIATION OBLIGATION WORKSHEET</t>
  </si>
  <si>
    <t>SITE #</t>
  </si>
  <si>
    <t>SITE NAME</t>
  </si>
  <si>
    <t>SITE ADDRESS</t>
  </si>
  <si>
    <t>SITE TOWN</t>
  </si>
  <si>
    <t>SITE COUNTY</t>
  </si>
  <si>
    <t>TRIGGERING YEAR</t>
  </si>
  <si>
    <t>STATE OF VERMONT</t>
  </si>
  <si>
    <t>Please use VISION Project ID, if assigned</t>
  </si>
  <si>
    <t>Additional columns may be added for other information</t>
  </si>
  <si>
    <t>Only eligible costs should be included</t>
  </si>
  <si>
    <t>All information should have supporting documentation readily available for audit</t>
  </si>
  <si>
    <t>Oil Spill</t>
  </si>
  <si>
    <t>Other</t>
  </si>
  <si>
    <t>Asbestos</t>
  </si>
  <si>
    <t>CATEGORY</t>
  </si>
  <si>
    <t>DESCRIPTION OF OTHER CATEGORY</t>
  </si>
  <si>
    <t>DESCRIPTION of TRIGGERING EVENT</t>
  </si>
  <si>
    <t>OTHER IDENTIFICATION NUMBER</t>
  </si>
  <si>
    <t>COSTS CAN BE ESTIMATED</t>
  </si>
  <si>
    <t>INCREASE IN OBLIGATION DURING FY</t>
  </si>
  <si>
    <t>AMOUNT DUE WITHIN ONE YEAR</t>
  </si>
  <si>
    <t>DESCRIBE WHY NOT ESTIMABLE</t>
  </si>
  <si>
    <t>YES</t>
  </si>
  <si>
    <t>NO</t>
  </si>
  <si>
    <t>VISION ASSET ID</t>
  </si>
  <si>
    <t>Leaking Underground Storage Tank</t>
  </si>
  <si>
    <t>Chemical Spill</t>
  </si>
  <si>
    <t>US EPA Superfund Site</t>
  </si>
  <si>
    <t>Water Pollution</t>
  </si>
  <si>
    <t>Brownfield Remediation Site</t>
  </si>
  <si>
    <t>REMEDIATION OUTLAY QUALIFIES FOR CAPTIALIZATION</t>
  </si>
  <si>
    <t>State of Vermont</t>
  </si>
  <si>
    <t>Certification Form</t>
  </si>
  <si>
    <t>Department:</t>
  </si>
  <si>
    <t>1.</t>
  </si>
  <si>
    <t>Person responsible for completing the questionnaire:</t>
  </si>
  <si>
    <t>Printed Name &amp; Title</t>
  </si>
  <si>
    <t>*</t>
  </si>
  <si>
    <t>3.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</si>
  <si>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</si>
  <si>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</si>
  <si>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</si>
  <si>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</si>
  <si>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</si>
  <si>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As the authorized official* for my department, I certify, to the best of my knowledge, that this is a true and accurate reporting of Pollution Remediation Obligations in accordance with the records of this department.</t>
  </si>
  <si>
    <t>METHODS AND ASSUMPTIONS USED IN ESTIMATE</t>
  </si>
  <si>
    <t>DECREASE DUE TO PAYMENTS AND OTHER ADJUSTMENTS IN FY</t>
  </si>
  <si>
    <t xml:space="preserve">Business Unit:  </t>
  </si>
  <si>
    <t xml:space="preserve">Department:  </t>
  </si>
  <si>
    <t>Elizabeth Mine</t>
  </si>
  <si>
    <t>Ely Mine</t>
  </si>
  <si>
    <t>Pike Hill Mine</t>
  </si>
  <si>
    <t>Jard</t>
  </si>
  <si>
    <t>Fillipo Dry Cleaners</t>
  </si>
  <si>
    <t>Beginning Balance</t>
  </si>
  <si>
    <t>The beginning balance by PRO have been provided</t>
  </si>
  <si>
    <t>06140</t>
  </si>
  <si>
    <t>02150</t>
  </si>
  <si>
    <t>08100</t>
  </si>
  <si>
    <r>
      <t xml:space="preserve">For reporting purposes:  the Department of Finance &amp; Management has established a </t>
    </r>
    <r>
      <rPr>
        <u/>
        <sz val="10"/>
        <rFont val="Arial"/>
        <family val="2"/>
      </rPr>
      <t>reporting</t>
    </r>
    <r>
      <rPr>
        <u/>
        <sz val="10"/>
        <color rgb="FFFF0000"/>
        <rFont val="Arial"/>
        <family val="2"/>
      </rPr>
      <t xml:space="preserve"> threshold of $100,000 in estimated costs over the life of the pollution remediation</t>
    </r>
    <r>
      <rPr>
        <u/>
        <sz val="10"/>
        <rFont val="Arial"/>
        <family val="2"/>
      </rPr>
      <t xml:space="preserve"> activities</t>
    </r>
    <r>
      <rPr>
        <sz val="10"/>
        <rFont val="Arial"/>
        <family val="2"/>
      </rPr>
      <t xml:space="preserve">.  </t>
    </r>
  </si>
  <si>
    <t>Unit</t>
  </si>
  <si>
    <t>Descr</t>
  </si>
  <si>
    <t>Enter BU from dropdown</t>
  </si>
  <si>
    <t>01100</t>
  </si>
  <si>
    <t>Administration Agency</t>
  </si>
  <si>
    <t>01105</t>
  </si>
  <si>
    <t>Agency of Digital Services</t>
  </si>
  <si>
    <t>01110</t>
  </si>
  <si>
    <t>Finance &amp; Management</t>
  </si>
  <si>
    <t>01115</t>
  </si>
  <si>
    <t>Finance &amp; Management-FMS</t>
  </si>
  <si>
    <t>01120</t>
  </si>
  <si>
    <t>Human Resources-Gov'tal</t>
  </si>
  <si>
    <t>01130</t>
  </si>
  <si>
    <t>Libraries</t>
  </si>
  <si>
    <t>01140</t>
  </si>
  <si>
    <t>Tax</t>
  </si>
  <si>
    <t>01150</t>
  </si>
  <si>
    <t>Buildings &amp; Gen Serv-Gov'tal</t>
  </si>
  <si>
    <t>01160</t>
  </si>
  <si>
    <t>Buildings &amp; Gen Serv</t>
  </si>
  <si>
    <t>01180</t>
  </si>
  <si>
    <t>Buildings &amp; Gen Serv-Capital</t>
  </si>
  <si>
    <t>01181</t>
  </si>
  <si>
    <t>BGS Capital Projects</t>
  </si>
  <si>
    <t>01200</t>
  </si>
  <si>
    <t>Executive Office</t>
  </si>
  <si>
    <t>01210</t>
  </si>
  <si>
    <t>Legislative Council</t>
  </si>
  <si>
    <t>01220</t>
  </si>
  <si>
    <t>Joint Fiscal Office</t>
  </si>
  <si>
    <t>01230</t>
  </si>
  <si>
    <t>Sergeant at Arms' Office</t>
  </si>
  <si>
    <t>01240</t>
  </si>
  <si>
    <t>Lieutenant Governor's Office</t>
  </si>
  <si>
    <t>01250</t>
  </si>
  <si>
    <t>Auditor of Accounts' Office</t>
  </si>
  <si>
    <t>01255</t>
  </si>
  <si>
    <t>Auditor of Accounts-Prop</t>
  </si>
  <si>
    <t>01260</t>
  </si>
  <si>
    <t>Treasurer's Office</t>
  </si>
  <si>
    <t>01265</t>
  </si>
  <si>
    <t>Retirement</t>
  </si>
  <si>
    <t>01270</t>
  </si>
  <si>
    <t>Labor Relations Board</t>
  </si>
  <si>
    <t>01280</t>
  </si>
  <si>
    <t>VOSHA Review Board</t>
  </si>
  <si>
    <t>01290</t>
  </si>
  <si>
    <t>Unorganized Towns &amp; Gores</t>
  </si>
  <si>
    <t>01300</t>
  </si>
  <si>
    <t>State Ethics Commission</t>
  </si>
  <si>
    <t>02100</t>
  </si>
  <si>
    <t>Attorney General's Office</t>
  </si>
  <si>
    <t>02110</t>
  </si>
  <si>
    <t>Defender General's Office</t>
  </si>
  <si>
    <t>02120</t>
  </si>
  <si>
    <t>Judiciary</t>
  </si>
  <si>
    <t>02130</t>
  </si>
  <si>
    <t>State's Attorneys and Sheriffs</t>
  </si>
  <si>
    <t>02140</t>
  </si>
  <si>
    <t>Public Safety</t>
  </si>
  <si>
    <t>Military</t>
  </si>
  <si>
    <t>02160</t>
  </si>
  <si>
    <t>Crime Victims' Services Center</t>
  </si>
  <si>
    <t>02170</t>
  </si>
  <si>
    <t>Criminal Justice Trng Council</t>
  </si>
  <si>
    <t>02180</t>
  </si>
  <si>
    <t>Fire Service Training Council</t>
  </si>
  <si>
    <t>02200</t>
  </si>
  <si>
    <t>Agriculture, Food&amp;Mrkts Agency</t>
  </si>
  <si>
    <t>02210</t>
  </si>
  <si>
    <t>Financial Regulation</t>
  </si>
  <si>
    <t>02220</t>
  </si>
  <si>
    <t>Labor &amp; Industry</t>
  </si>
  <si>
    <t>02230</t>
  </si>
  <si>
    <t>Secretary of State's Office</t>
  </si>
  <si>
    <t>02240</t>
  </si>
  <si>
    <t>Public Service Department</t>
  </si>
  <si>
    <t>02250</t>
  </si>
  <si>
    <t>Public Utilities Commission</t>
  </si>
  <si>
    <t>02260</t>
  </si>
  <si>
    <t>Enhanced 911 Board</t>
  </si>
  <si>
    <t>02270</t>
  </si>
  <si>
    <t>Vermont Racing Commission</t>
  </si>
  <si>
    <t>02280</t>
  </si>
  <si>
    <t>Human Rights Commission</t>
  </si>
  <si>
    <t>02300</t>
  </si>
  <si>
    <t>Liquor Control</t>
  </si>
  <si>
    <t>02310</t>
  </si>
  <si>
    <t>Lottery Commission</t>
  </si>
  <si>
    <t>03100</t>
  </si>
  <si>
    <t>Human Services Central Office</t>
  </si>
  <si>
    <t>03120</t>
  </si>
  <si>
    <t>Department of Health</t>
  </si>
  <si>
    <t>03130</t>
  </si>
  <si>
    <t>Social &amp; Rehabilitation Serv</t>
  </si>
  <si>
    <t>03140</t>
  </si>
  <si>
    <t>Prev Assist Trans Hlth Acc</t>
  </si>
  <si>
    <t>03150</t>
  </si>
  <si>
    <t>Mental Health</t>
  </si>
  <si>
    <t>03160</t>
  </si>
  <si>
    <t>Aging and Disabilities</t>
  </si>
  <si>
    <t>03170</t>
  </si>
  <si>
    <t>St Economic Opportunity Office</t>
  </si>
  <si>
    <t>03180</t>
  </si>
  <si>
    <t>Corrections</t>
  </si>
  <si>
    <t>03300</t>
  </si>
  <si>
    <t>Veterans' Home</t>
  </si>
  <si>
    <t>03310</t>
  </si>
  <si>
    <t>Women's Commission</t>
  </si>
  <si>
    <t>03320</t>
  </si>
  <si>
    <t>Disabled &amp; Needy Veterans</t>
  </si>
  <si>
    <t>03330</t>
  </si>
  <si>
    <t>Green Mountain Care Board</t>
  </si>
  <si>
    <t>03400</t>
  </si>
  <si>
    <t>Human Services Agency</t>
  </si>
  <si>
    <t>03410</t>
  </si>
  <si>
    <t>Vermont Health Access</t>
  </si>
  <si>
    <t>03420</t>
  </si>
  <si>
    <t>Health</t>
  </si>
  <si>
    <t>03440</t>
  </si>
  <si>
    <t>Children and Families</t>
  </si>
  <si>
    <t>03460</t>
  </si>
  <si>
    <t>Disabilities Aging Ind. Living</t>
  </si>
  <si>
    <t>03480</t>
  </si>
  <si>
    <t>03675</t>
  </si>
  <si>
    <t>Offender Work Program</t>
  </si>
  <si>
    <t>04100</t>
  </si>
  <si>
    <t>Labor</t>
  </si>
  <si>
    <t>05100</t>
  </si>
  <si>
    <t>Education Agency</t>
  </si>
  <si>
    <t>06100</t>
  </si>
  <si>
    <t>Natural Resources Agency</t>
  </si>
  <si>
    <t>06120</t>
  </si>
  <si>
    <t>Fish &amp; Wildlife</t>
  </si>
  <si>
    <t>06130</t>
  </si>
  <si>
    <t>Forests, Parks &amp; Recreation</t>
  </si>
  <si>
    <t>Environmental Conservation</t>
  </si>
  <si>
    <t>06210</t>
  </si>
  <si>
    <t>Environmental Board</t>
  </si>
  <si>
    <t>06215</t>
  </si>
  <si>
    <t>Natural Resources Board</t>
  </si>
  <si>
    <t>06220</t>
  </si>
  <si>
    <t>Water Resources Board</t>
  </si>
  <si>
    <t>07100</t>
  </si>
  <si>
    <t>Commerce &amp; Communty Dev Agency</t>
  </si>
  <si>
    <t>07110</t>
  </si>
  <si>
    <t>Housing &amp; Comm Development</t>
  </si>
  <si>
    <t>07111</t>
  </si>
  <si>
    <t>Historic Sites</t>
  </si>
  <si>
    <t>07120</t>
  </si>
  <si>
    <t>Economic Development</t>
  </si>
  <si>
    <t>07130</t>
  </si>
  <si>
    <t>Tourism &amp; Marketing</t>
  </si>
  <si>
    <t>07150</t>
  </si>
  <si>
    <t>Vermont Life</t>
  </si>
  <si>
    <t>Transportation Agency</t>
  </si>
  <si>
    <t>08110</t>
  </si>
  <si>
    <t xml:space="preserve">ISF Highway Garage </t>
  </si>
  <si>
    <t>Total</t>
  </si>
  <si>
    <t>ck</t>
  </si>
  <si>
    <t>Variance</t>
  </si>
  <si>
    <t/>
  </si>
  <si>
    <t xml:space="preserve">Beginning Balance Total (cell M60) must equal </t>
  </si>
  <si>
    <t>BB</t>
  </si>
  <si>
    <t>Southern Vermont Regional Airport</t>
  </si>
  <si>
    <t>Prepared by:</t>
  </si>
  <si>
    <t>Phone Number:</t>
  </si>
  <si>
    <t>POTENTIAL FOR COST RECOVERY (Yes for Realizable)</t>
  </si>
  <si>
    <t xml:space="preserve">Realizable RECOVERIES </t>
  </si>
  <si>
    <t>Category</t>
  </si>
  <si>
    <t>Superfund</t>
  </si>
  <si>
    <t>DEC</t>
  </si>
  <si>
    <t>Abestos Mine</t>
  </si>
  <si>
    <t>222 Elmwood Avenue</t>
  </si>
  <si>
    <t>Public Water Systems Impacted by PFAS</t>
  </si>
  <si>
    <t>AOT</t>
  </si>
  <si>
    <t>North Hero Drawbridge</t>
  </si>
  <si>
    <t>By function for Gov-wide entry</t>
  </si>
  <si>
    <t>General Government</t>
  </si>
  <si>
    <t>Form: ACFR-10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</si>
  <si>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</si>
  <si>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VISION.ACFR</t>
  </si>
  <si>
    <t>PRO Total</t>
  </si>
  <si>
    <t>Transportation</t>
  </si>
  <si>
    <t>Natural Resources</t>
  </si>
  <si>
    <t>PRO TOTAL plus FN 17 Changes in L/T Liabilities</t>
  </si>
  <si>
    <t>Bennington 279 East</t>
  </si>
  <si>
    <t>Water Contamination</t>
  </si>
  <si>
    <t>Central Garage Complex</t>
  </si>
  <si>
    <t>Former Cyprus Industrial Minerals, aka Cyprus Minerals</t>
  </si>
  <si>
    <t>PFAS Related Sites</t>
  </si>
  <si>
    <t>Commerce Street Plume</t>
  </si>
  <si>
    <t>Vermont Asbestos Group (VAG)</t>
  </si>
  <si>
    <t>Pownal Tannery</t>
  </si>
  <si>
    <t>Bennington Landfill</t>
  </si>
  <si>
    <t>FUNCTION</t>
  </si>
  <si>
    <t>Agency/Department</t>
  </si>
  <si>
    <t>OBLIGATION - July 1, 2021</t>
  </si>
  <si>
    <t>ENDING OBLIGATION - June 30, 2022</t>
  </si>
  <si>
    <t>FY 2022 Pollution Remediation Obligations - ACFR-10</t>
  </si>
  <si>
    <t>Beginning Balance - July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</si>
</sst>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4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b/>
      <u/>
      <sz val="9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b/>
      <u/>
      <sz val="12"/>
      <color indexed="12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u/>
      <sz val="12"/>
      <color theme="10"/>
      <name val="Times New Roman"/>
      <family val="1"/>
    </font>
    <font>
      <u/>
      <sz val="10"/>
      <name val="Arial"/>
      <family val="2"/>
    </font>
    <font>
      <sz val="12"/>
      <name val="Times New Roman"/>
      <family val="1"/>
    </font>
    <font>
      <u/>
      <sz val="10"/>
      <color rgb="FFFF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25" fillId="0" borderId="0" applyNumberFormat="0" applyFont="0" applyFill="0" applyBorder="0" applyAlignment="0" applyProtection="0">
      <alignment horizontal="left"/>
    </xf>
    <xf numFmtId="4" fontId="25" fillId="0" borderId="0" applyFont="0" applyFill="0" applyBorder="0" applyAlignment="0" applyProtection="0"/>
    <xf numFmtId="0" fontId="26" fillId="0" borderId="1">
      <alignment horizontal="center"/>
    </xf>
    <xf numFmtId="3" fontId="25" fillId="0" borderId="0" applyFont="0" applyFill="0" applyBorder="0" applyAlignment="0" applyProtection="0"/>
    <xf numFmtId="0" fontId="29" fillId="0" borderId="0"/>
    <xf numFmtId="0" fontId="1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4" fontId="4" fillId="0" borderId="0" xfId="0" applyNumberFormat="1" applyFont="1"/>
    <xf numFmtId="0" fontId="9" fillId="0" borderId="2" xfId="0" applyFont="1" applyBorder="1" applyAlignment="1">
      <alignment horizontal="center" wrapText="1"/>
    </xf>
    <xf numFmtId="44" fontId="9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4" fillId="0" borderId="0" xfId="0" applyNumberFormat="1" applyFont="1"/>
    <xf numFmtId="0" fontId="12" fillId="0" borderId="3" xfId="4" applyFont="1" applyBorder="1"/>
    <xf numFmtId="0" fontId="10" fillId="0" borderId="0" xfId="4"/>
    <xf numFmtId="0" fontId="12" fillId="0" borderId="4" xfId="4" applyFont="1" applyBorder="1"/>
    <xf numFmtId="0" fontId="14" fillId="0" borderId="5" xfId="4" applyFont="1" applyBorder="1"/>
    <xf numFmtId="0" fontId="12" fillId="0" borderId="0" xfId="4" applyFont="1"/>
    <xf numFmtId="41" fontId="15" fillId="0" borderId="1" xfId="4" applyNumberFormat="1" applyFont="1" applyBorder="1" applyAlignment="1" applyProtection="1">
      <alignment horizontal="left"/>
      <protection locked="0"/>
    </xf>
    <xf numFmtId="0" fontId="16" fillId="0" borderId="4" xfId="4" applyFont="1" applyBorder="1"/>
    <xf numFmtId="0" fontId="17" fillId="0" borderId="5" xfId="4" applyFont="1" applyBorder="1"/>
    <xf numFmtId="0" fontId="3" fillId="0" borderId="5" xfId="4" quotePrefix="1" applyFont="1" applyBorder="1" applyAlignment="1">
      <alignment horizontal="right"/>
    </xf>
    <xf numFmtId="0" fontId="2" fillId="0" borderId="0" xfId="4" applyFont="1"/>
    <xf numFmtId="0" fontId="2" fillId="0" borderId="5" xfId="4" applyFont="1" applyBorder="1" applyAlignment="1">
      <alignment horizontal="right"/>
    </xf>
    <xf numFmtId="0" fontId="17" fillId="0" borderId="0" xfId="4" applyFont="1"/>
    <xf numFmtId="0" fontId="14" fillId="0" borderId="0" xfId="4" applyFont="1"/>
    <xf numFmtId="0" fontId="3" fillId="0" borderId="5" xfId="4" quotePrefix="1" applyFont="1" applyBorder="1" applyAlignment="1">
      <alignment horizontal="right" vertical="top"/>
    </xf>
    <xf numFmtId="0" fontId="12" fillId="0" borderId="5" xfId="4" applyFont="1" applyBorder="1" applyAlignment="1">
      <alignment horizontal="right" vertical="top"/>
    </xf>
    <xf numFmtId="0" fontId="10" fillId="0" borderId="4" xfId="4" applyBorder="1"/>
    <xf numFmtId="0" fontId="12" fillId="0" borderId="5" xfId="4" applyFont="1" applyBorder="1"/>
    <xf numFmtId="0" fontId="20" fillId="0" borderId="0" xfId="4" applyFont="1" applyAlignment="1">
      <alignment vertical="top"/>
    </xf>
    <xf numFmtId="0" fontId="8" fillId="0" borderId="5" xfId="4" applyFont="1" applyBorder="1"/>
    <xf numFmtId="0" fontId="8" fillId="0" borderId="4" xfId="4" applyFont="1" applyBorder="1"/>
    <xf numFmtId="0" fontId="12" fillId="0" borderId="6" xfId="4" applyFont="1" applyBorder="1"/>
    <xf numFmtId="0" fontId="17" fillId="0" borderId="7" xfId="4" applyFont="1" applyBorder="1" applyAlignment="1">
      <alignment horizontal="right" vertical="center"/>
    </xf>
    <xf numFmtId="0" fontId="24" fillId="0" borderId="7" xfId="3" applyFont="1" applyBorder="1" applyAlignment="1" applyProtection="1">
      <alignment vertical="center"/>
    </xf>
    <xf numFmtId="0" fontId="12" fillId="0" borderId="8" xfId="4" applyFont="1" applyBorder="1"/>
    <xf numFmtId="0" fontId="9" fillId="0" borderId="0" xfId="0" applyFont="1"/>
    <xf numFmtId="49" fontId="9" fillId="0" borderId="0" xfId="0" applyNumberFormat="1" applyFont="1"/>
    <xf numFmtId="164" fontId="9" fillId="0" borderId="0" xfId="0" quotePrefix="1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4" fontId="9" fillId="0" borderId="0" xfId="0" applyNumberFormat="1" applyFont="1" applyAlignment="1">
      <alignment horizontal="center"/>
    </xf>
    <xf numFmtId="0" fontId="4" fillId="0" borderId="9" xfId="0" applyFont="1" applyBorder="1"/>
    <xf numFmtId="49" fontId="4" fillId="0" borderId="9" xfId="0" applyNumberFormat="1" applyFont="1" applyBorder="1"/>
    <xf numFmtId="49" fontId="4" fillId="0" borderId="9" xfId="0" applyNumberFormat="1" applyFont="1" applyBorder="1" applyAlignment="1">
      <alignment wrapText="1"/>
    </xf>
    <xf numFmtId="42" fontId="4" fillId="0" borderId="9" xfId="0" applyNumberFormat="1" applyFont="1" applyBorder="1"/>
    <xf numFmtId="44" fontId="4" fillId="0" borderId="9" xfId="0" applyNumberFormat="1" applyFont="1" applyBorder="1"/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44" fontId="9" fillId="3" borderId="2" xfId="0" applyNumberFormat="1" applyFont="1" applyFill="1" applyBorder="1" applyAlignment="1">
      <alignment horizontal="center" wrapText="1"/>
    </xf>
    <xf numFmtId="43" fontId="4" fillId="3" borderId="9" xfId="0" applyNumberFormat="1" applyFont="1" applyFill="1" applyBorder="1"/>
    <xf numFmtId="44" fontId="4" fillId="3" borderId="10" xfId="0" applyNumberFormat="1" applyFont="1" applyFill="1" applyBorder="1"/>
    <xf numFmtId="44" fontId="4" fillId="3" borderId="0" xfId="0" applyNumberFormat="1" applyFont="1" applyFill="1"/>
    <xf numFmtId="0" fontId="4" fillId="3" borderId="0" xfId="0" applyFont="1" applyFill="1"/>
    <xf numFmtId="0" fontId="9" fillId="3" borderId="2" xfId="0" applyFont="1" applyFill="1" applyBorder="1" applyAlignment="1">
      <alignment horizontal="center" wrapText="1"/>
    </xf>
    <xf numFmtId="0" fontId="4" fillId="3" borderId="9" xfId="0" applyFont="1" applyFill="1" applyBorder="1"/>
    <xf numFmtId="43" fontId="4" fillId="0" borderId="0" xfId="0" applyNumberFormat="1" applyFont="1"/>
    <xf numFmtId="43" fontId="0" fillId="0" borderId="0" xfId="0" applyNumberFormat="1"/>
    <xf numFmtId="49" fontId="4" fillId="0" borderId="0" xfId="0" applyNumberFormat="1" applyFont="1" applyAlignment="1">
      <alignment horizontal="center" wrapText="1"/>
    </xf>
    <xf numFmtId="0" fontId="4" fillId="0" borderId="2" xfId="0" applyFont="1" applyBorder="1"/>
    <xf numFmtId="0" fontId="31" fillId="0" borderId="0" xfId="0" applyFont="1"/>
    <xf numFmtId="0" fontId="32" fillId="0" borderId="0" xfId="0" applyFont="1"/>
    <xf numFmtId="43" fontId="29" fillId="0" borderId="0" xfId="0" applyNumberFormat="1" applyFont="1"/>
    <xf numFmtId="0" fontId="33" fillId="0" borderId="0" xfId="0" applyFont="1"/>
    <xf numFmtId="43" fontId="31" fillId="0" borderId="0" xfId="0" applyNumberFormat="1" applyFont="1"/>
    <xf numFmtId="49" fontId="9" fillId="0" borderId="15" xfId="0" applyNumberFormat="1" applyFont="1" applyBorder="1"/>
    <xf numFmtId="0" fontId="4" fillId="0" borderId="0" xfId="11" applyFont="1"/>
    <xf numFmtId="44" fontId="4" fillId="0" borderId="0" xfId="11" applyNumberFormat="1" applyFont="1"/>
    <xf numFmtId="49" fontId="4" fillId="0" borderId="0" xfId="11" applyNumberFormat="1" applyFont="1"/>
    <xf numFmtId="43" fontId="4" fillId="0" borderId="0" xfId="12" applyFont="1" applyFill="1" applyBorder="1"/>
    <xf numFmtId="0" fontId="31" fillId="0" borderId="0" xfId="11" applyFont="1"/>
    <xf numFmtId="43" fontId="31" fillId="0" borderId="0" xfId="11" applyNumberFormat="1" applyFont="1"/>
    <xf numFmtId="49" fontId="31" fillId="0" borderId="0" xfId="11" applyNumberFormat="1" applyFont="1"/>
    <xf numFmtId="43" fontId="4" fillId="0" borderId="0" xfId="11" applyNumberFormat="1" applyFont="1"/>
    <xf numFmtId="43" fontId="4" fillId="0" borderId="16" xfId="12" applyFont="1" applyFill="1" applyBorder="1"/>
    <xf numFmtId="49" fontId="31" fillId="0" borderId="16" xfId="10" applyNumberFormat="1" applyFont="1" applyBorder="1"/>
    <xf numFmtId="0" fontId="9" fillId="0" borderId="0" xfId="11" applyFont="1" applyAlignment="1">
      <alignment horizontal="center" wrapText="1"/>
    </xf>
    <xf numFmtId="44" fontId="9" fillId="0" borderId="15" xfId="11" applyNumberFormat="1" applyFont="1" applyBorder="1" applyAlignment="1">
      <alignment horizontal="center" wrapText="1"/>
    </xf>
    <xf numFmtId="49" fontId="9" fillId="0" borderId="15" xfId="11" applyNumberFormat="1" applyFont="1" applyBorder="1" applyAlignment="1">
      <alignment horizontal="center" wrapText="1"/>
    </xf>
    <xf numFmtId="0" fontId="9" fillId="0" borderId="15" xfId="11" applyFont="1" applyBorder="1" applyAlignment="1">
      <alignment horizontal="center" wrapText="1"/>
    </xf>
    <xf numFmtId="44" fontId="9" fillId="0" borderId="0" xfId="11" applyNumberFormat="1" applyFont="1" applyAlignment="1">
      <alignment horizontal="center"/>
    </xf>
    <xf numFmtId="49" fontId="9" fillId="0" borderId="0" xfId="11" applyNumberFormat="1" applyFont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1" fillId="0" borderId="11" xfId="4" applyFont="1" applyBorder="1" applyAlignment="1">
      <alignment horizontal="center"/>
    </xf>
    <xf numFmtId="0" fontId="11" fillId="0" borderId="12" xfId="4" applyFont="1" applyBorder="1" applyAlignment="1">
      <alignment horizontal="center"/>
    </xf>
    <xf numFmtId="0" fontId="11" fillId="0" borderId="5" xfId="4" applyFont="1" applyBorder="1" applyAlignment="1">
      <alignment horizontal="center"/>
    </xf>
    <xf numFmtId="0" fontId="11" fillId="0" borderId="0" xfId="4" applyFont="1" applyAlignment="1">
      <alignment horizontal="center"/>
    </xf>
    <xf numFmtId="0" fontId="13" fillId="0" borderId="5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17" fontId="14" fillId="0" borderId="5" xfId="4" applyNumberFormat="1" applyFont="1" applyBorder="1" applyAlignment="1">
      <alignment horizontal="center"/>
    </xf>
    <xf numFmtId="0" fontId="14" fillId="0" borderId="0" xfId="4" applyFont="1" applyAlignment="1">
      <alignment horizontal="center"/>
    </xf>
    <xf numFmtId="0" fontId="12" fillId="0" borderId="1" xfId="4" applyFont="1" applyBorder="1" applyProtection="1">
      <protection locked="0"/>
    </xf>
    <xf numFmtId="0" fontId="7" fillId="0" borderId="0" xfId="4" applyFont="1" applyAlignment="1">
      <alignment horizontal="left" vertical="top" wrapText="1"/>
    </xf>
    <xf numFmtId="0" fontId="27" fillId="0" borderId="0" xfId="2" applyFill="1" applyAlignment="1" applyProtection="1">
      <alignment horizontal="center"/>
      <protection locked="0"/>
    </xf>
    <xf numFmtId="0" fontId="18" fillId="0" borderId="0" xfId="4" applyFont="1" applyAlignment="1">
      <alignment horizontal="left" vertical="center" wrapText="1"/>
    </xf>
    <xf numFmtId="0" fontId="17" fillId="0" borderId="0" xfId="4" applyFont="1" applyAlignment="1">
      <alignment wrapText="1"/>
    </xf>
    <xf numFmtId="0" fontId="10" fillId="0" borderId="0" xfId="4" applyAlignment="1">
      <alignment wrapText="1"/>
    </xf>
    <xf numFmtId="0" fontId="7" fillId="0" borderId="1" xfId="4" applyFont="1" applyBorder="1" applyProtection="1">
      <protection locked="0"/>
    </xf>
    <xf numFmtId="0" fontId="2" fillId="0" borderId="1" xfId="4" applyFont="1" applyBorder="1" applyProtection="1">
      <protection locked="0"/>
    </xf>
    <xf numFmtId="0" fontId="7" fillId="2" borderId="13" xfId="4" applyFont="1" applyFill="1" applyBorder="1" applyAlignment="1">
      <alignment horizontal="left" vertical="center" wrapText="1"/>
    </xf>
    <xf numFmtId="0" fontId="7" fillId="2" borderId="14" xfId="4" applyFont="1" applyFill="1" applyBorder="1" applyAlignment="1">
      <alignment horizontal="left" vertical="center" wrapText="1"/>
    </xf>
    <xf numFmtId="0" fontId="21" fillId="0" borderId="0" xfId="4" applyFont="1" applyAlignment="1">
      <alignment horizontal="left" vertical="center" wrapText="1"/>
    </xf>
    <xf numFmtId="0" fontId="22" fillId="0" borderId="0" xfId="4" applyFont="1" applyAlignment="1">
      <alignment horizontal="left" vertical="center" wrapText="1"/>
    </xf>
  </cellXfs>
  <cellStyles count="13">
    <cellStyle name="Comma 2" xfId="1" xr:uid="{00000000-0005-0000-0000-000000000000}"/>
    <cellStyle name="Comma 3" xfId="12" xr:uid="{5919EC32-C41B-4020-81F1-1A500EB67226}"/>
    <cellStyle name="Hyperlink" xfId="2" builtinId="8"/>
    <cellStyle name="Hyperlink_01130_AA-F-17_Master_2009" xfId="3" xr:uid="{00000000-0005-0000-0000-000002000000}"/>
    <cellStyle name="Normal" xfId="0" builtinId="0"/>
    <cellStyle name="Normal 2" xfId="4" xr:uid="{00000000-0005-0000-0000-000004000000}"/>
    <cellStyle name="Normal 2 4" xfId="5" xr:uid="{00000000-0005-0000-0000-000005000000}"/>
    <cellStyle name="Normal 3" xfId="11" xr:uid="{5776C5A5-F149-4DE8-B42B-D9466153AF69}"/>
    <cellStyle name="Normal 8" xfId="10" xr:uid="{DF83107E-FDD2-4B14-A227-4B624A6BB509}"/>
    <cellStyle name="PSChar" xfId="6" xr:uid="{00000000-0005-0000-0000-000006000000}"/>
    <cellStyle name="PSDec" xfId="7" xr:uid="{00000000-0005-0000-0000-000007000000}"/>
    <cellStyle name="PSHeading" xfId="8" xr:uid="{00000000-0005-0000-0000-000008000000}"/>
    <cellStyle name="PSInt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17</xdr:row>
          <xdr:rowOff>152400</xdr:rowOff>
        </xdr:from>
        <xdr:to>
          <xdr:col>1</xdr:col>
          <xdr:colOff>22860</xdr:colOff>
          <xdr:row>17</xdr:row>
          <xdr:rowOff>335280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1120_Personnel-Govern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9%20CAFR\2009%20Closing%20Instructions%20and%20Forms\AA-F-17%20Forms\06100_Natural%20Res%20Central%20Off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jaquish\Local%20Settings\Temporary%20Internet%20Files\OLK13\sefaschedu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ms.state.vt.us\AOA\FIN\FIN%20-%20Reporting\Single%20Audit%20Files\2010%20SEFA\2010%20SEFA%20Mas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01120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6">
          <cell r="B6" t="str">
            <v>06100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Noncash"/>
      <sheetName val="Loan"/>
      <sheetName val="Lender"/>
      <sheetName val="List"/>
      <sheetName val="CFDA Program Titles Table"/>
      <sheetName val="OFA 999"/>
      <sheetName val="Fed. Agency Identifier Table"/>
      <sheetName val="SEFA_Data"/>
      <sheetName val="CFDA_Program_Titles_Table"/>
      <sheetName val="OFA_999"/>
      <sheetName val="Fed__Agency_Identifier_Table"/>
      <sheetName val="SEFA_Data3"/>
      <sheetName val="CFDA_Program_Titles_Table3"/>
      <sheetName val="OFA_9993"/>
      <sheetName val="Fed__Agency_Identifier_Table3"/>
      <sheetName val="SEFA_Data1"/>
      <sheetName val="CFDA_Program_Titles_Table1"/>
      <sheetName val="OFA_9991"/>
      <sheetName val="Fed__Agency_Identifier_Table1"/>
      <sheetName val="SEFA_Data2"/>
      <sheetName val="CFDA_Program_Titles_Table2"/>
      <sheetName val="OFA_9992"/>
      <sheetName val="Fed__Agency_Identifier_Table2"/>
      <sheetName val="SEFA_Data4"/>
      <sheetName val="CFDA_Program_Titles_Table4"/>
      <sheetName val="OFA_9994"/>
      <sheetName val="Fed__Agency_Identifier_Table4"/>
      <sheetName val="SEFA_Data5"/>
      <sheetName val="CFDA_Program_Titles_Table5"/>
      <sheetName val="OFA_9995"/>
      <sheetName val="Fed__Agency_Identifier_Table5"/>
      <sheetName val="SEFA_Data6"/>
      <sheetName val="CFDA_Program_Titles_Table6"/>
      <sheetName val="OFA_9996"/>
      <sheetName val="Fed__Agency_Identifier_Table6"/>
      <sheetName val="SEFA_Data7"/>
      <sheetName val="CFDA_Program_Titles_Table7"/>
      <sheetName val="OFA_9997"/>
      <sheetName val="Fed__Agency_Identifier_Table7"/>
    </sheetNames>
    <sheetDataSet>
      <sheetData sheetId="0"/>
      <sheetData sheetId="1"/>
      <sheetData sheetId="2"/>
      <sheetData sheetId="3"/>
      <sheetData sheetId="4">
        <row r="1">
          <cell r="C1" t="str">
            <v>Yes</v>
          </cell>
        </row>
        <row r="2">
          <cell r="C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-Dept"/>
      <sheetName val="$0 Programs"/>
      <sheetName val="Certification"/>
      <sheetName val="SEFA Data-CFDA#"/>
      <sheetName val="List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SION.ACFR@vermont.gov" TargetMode="External"/><Relationship Id="rId1" Type="http://schemas.openxmlformats.org/officeDocument/2006/relationships/hyperlink" Target="mailto:VISION.CAFR@vermont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2319F-B2F3-4510-A182-320D5394A43B}">
  <dimension ref="A1:E37"/>
  <sheetViews>
    <sheetView tabSelected="1" workbookViewId="0">
      <selection activeCell="D13" sqref="D13"/>
    </sheetView>
  </sheetViews>
  <sheetFormatPr defaultColWidth="9" defaultRowHeight="13.2" x14ac:dyDescent="0.25"/>
  <cols>
    <col min="1" max="1" width="23" style="67" customWidth="1"/>
    <col min="2" max="2" width="16.59765625" style="67" customWidth="1"/>
    <col min="3" max="3" width="16.09765625" style="67" customWidth="1"/>
    <col min="4" max="4" width="32.09765625" style="69" bestFit="1" customWidth="1"/>
    <col min="5" max="5" width="18.3984375" style="68" customWidth="1"/>
    <col min="6" max="16384" width="9" style="67"/>
  </cols>
  <sheetData>
    <row r="1" spans="1:5" x14ac:dyDescent="0.25">
      <c r="A1" s="67" t="s">
        <v>244</v>
      </c>
      <c r="D1" s="82"/>
      <c r="E1" s="81"/>
    </row>
    <row r="2" spans="1:5" s="77" customFormat="1" ht="26.4" x14ac:dyDescent="0.25">
      <c r="A2" s="80" t="s">
        <v>234</v>
      </c>
      <c r="B2" s="80" t="s">
        <v>261</v>
      </c>
      <c r="C2" s="80" t="s">
        <v>260</v>
      </c>
      <c r="D2" s="79" t="s">
        <v>5</v>
      </c>
      <c r="E2" s="78" t="s">
        <v>265</v>
      </c>
    </row>
    <row r="3" spans="1:5" x14ac:dyDescent="0.25">
      <c r="A3" s="67" t="s">
        <v>235</v>
      </c>
      <c r="B3" s="67" t="s">
        <v>236</v>
      </c>
      <c r="C3" s="67" t="s">
        <v>249</v>
      </c>
      <c r="D3" s="69" t="s">
        <v>259</v>
      </c>
      <c r="E3" s="74">
        <v>75000</v>
      </c>
    </row>
    <row r="4" spans="1:5" x14ac:dyDescent="0.25">
      <c r="A4" s="67" t="s">
        <v>235</v>
      </c>
      <c r="B4" s="67" t="s">
        <v>236</v>
      </c>
      <c r="C4" s="67" t="s">
        <v>249</v>
      </c>
      <c r="D4" s="69" t="s">
        <v>53</v>
      </c>
      <c r="E4" s="74">
        <v>1777928</v>
      </c>
    </row>
    <row r="5" spans="1:5" x14ac:dyDescent="0.25">
      <c r="A5" s="67" t="s">
        <v>235</v>
      </c>
      <c r="B5" s="67" t="s">
        <v>236</v>
      </c>
      <c r="C5" s="67" t="s">
        <v>249</v>
      </c>
      <c r="D5" s="69" t="s">
        <v>54</v>
      </c>
      <c r="E5" s="74">
        <v>2600000</v>
      </c>
    </row>
    <row r="6" spans="1:5" x14ac:dyDescent="0.25">
      <c r="A6" s="67" t="s">
        <v>235</v>
      </c>
      <c r="B6" s="67" t="s">
        <v>236</v>
      </c>
      <c r="C6" s="67" t="s">
        <v>249</v>
      </c>
      <c r="D6" s="69" t="s">
        <v>55</v>
      </c>
      <c r="E6" s="74">
        <v>0</v>
      </c>
    </row>
    <row r="7" spans="1:5" x14ac:dyDescent="0.25">
      <c r="A7" s="67" t="s">
        <v>235</v>
      </c>
      <c r="B7" s="67" t="s">
        <v>236</v>
      </c>
      <c r="C7" s="67" t="s">
        <v>249</v>
      </c>
      <c r="D7" s="69" t="s">
        <v>258</v>
      </c>
      <c r="E7" s="74">
        <v>34000</v>
      </c>
    </row>
    <row r="8" spans="1:5" x14ac:dyDescent="0.25">
      <c r="A8" s="67" t="s">
        <v>237</v>
      </c>
      <c r="B8" s="67" t="s">
        <v>236</v>
      </c>
      <c r="C8" s="67" t="s">
        <v>249</v>
      </c>
      <c r="D8" s="69" t="s">
        <v>257</v>
      </c>
      <c r="E8" s="74">
        <v>2000000</v>
      </c>
    </row>
    <row r="9" spans="1:5" x14ac:dyDescent="0.25">
      <c r="A9" s="67" t="s">
        <v>30</v>
      </c>
      <c r="B9" s="67" t="s">
        <v>236</v>
      </c>
      <c r="C9" s="67" t="s">
        <v>249</v>
      </c>
      <c r="D9" s="69" t="s">
        <v>57</v>
      </c>
      <c r="E9" s="74">
        <v>669528</v>
      </c>
    </row>
    <row r="10" spans="1:5" x14ac:dyDescent="0.25">
      <c r="A10" s="67" t="s">
        <v>235</v>
      </c>
      <c r="B10" s="67" t="s">
        <v>236</v>
      </c>
      <c r="C10" s="67" t="s">
        <v>249</v>
      </c>
      <c r="D10" s="69" t="s">
        <v>256</v>
      </c>
      <c r="E10" s="74">
        <v>221645</v>
      </c>
    </row>
    <row r="11" spans="1:5" x14ac:dyDescent="0.25">
      <c r="A11" s="67" t="s">
        <v>235</v>
      </c>
      <c r="B11" s="67" t="s">
        <v>236</v>
      </c>
      <c r="C11" s="67" t="s">
        <v>249</v>
      </c>
      <c r="D11" s="69" t="s">
        <v>56</v>
      </c>
      <c r="E11" s="74">
        <v>0</v>
      </c>
    </row>
    <row r="12" spans="1:5" x14ac:dyDescent="0.25">
      <c r="A12" s="67" t="s">
        <v>252</v>
      </c>
      <c r="B12" s="67" t="s">
        <v>236</v>
      </c>
      <c r="C12" s="67" t="s">
        <v>249</v>
      </c>
      <c r="D12" s="69" t="s">
        <v>238</v>
      </c>
      <c r="E12" s="74">
        <v>689000</v>
      </c>
    </row>
    <row r="13" spans="1:5" x14ac:dyDescent="0.25">
      <c r="A13" s="67" t="s">
        <v>252</v>
      </c>
      <c r="B13" s="67" t="s">
        <v>236</v>
      </c>
      <c r="C13" s="67" t="s">
        <v>249</v>
      </c>
      <c r="D13" s="69" t="s">
        <v>255</v>
      </c>
      <c r="E13" s="74">
        <v>25000</v>
      </c>
    </row>
    <row r="14" spans="1:5" x14ac:dyDescent="0.25">
      <c r="A14" s="67" t="s">
        <v>252</v>
      </c>
      <c r="B14" s="67" t="s">
        <v>236</v>
      </c>
      <c r="C14" s="67" t="s">
        <v>249</v>
      </c>
      <c r="D14" s="69" t="s">
        <v>239</v>
      </c>
      <c r="E14" s="74">
        <v>670718</v>
      </c>
    </row>
    <row r="15" spans="1:5" x14ac:dyDescent="0.25">
      <c r="A15" s="67" t="s">
        <v>16</v>
      </c>
      <c r="B15" s="67" t="s">
        <v>240</v>
      </c>
      <c r="C15" s="67" t="s">
        <v>248</v>
      </c>
      <c r="D15" s="69" t="s">
        <v>254</v>
      </c>
      <c r="E15" s="74">
        <v>64363</v>
      </c>
    </row>
    <row r="16" spans="1:5" x14ac:dyDescent="0.25">
      <c r="A16" s="67" t="s">
        <v>16</v>
      </c>
      <c r="B16" s="67" t="s">
        <v>240</v>
      </c>
      <c r="C16" s="67" t="s">
        <v>248</v>
      </c>
      <c r="D16" s="69" t="s">
        <v>253</v>
      </c>
      <c r="E16" s="74">
        <v>42156</v>
      </c>
    </row>
    <row r="17" spans="1:5" x14ac:dyDescent="0.25">
      <c r="A17" s="67" t="s">
        <v>252</v>
      </c>
      <c r="B17" s="67" t="s">
        <v>240</v>
      </c>
      <c r="C17" s="67" t="s">
        <v>248</v>
      </c>
      <c r="D17" s="69" t="s">
        <v>229</v>
      </c>
      <c r="E17" s="74">
        <v>216515</v>
      </c>
    </row>
    <row r="18" spans="1:5" x14ac:dyDescent="0.25">
      <c r="A18" s="67" t="s">
        <v>16</v>
      </c>
      <c r="B18" s="67" t="s">
        <v>240</v>
      </c>
      <c r="C18" s="67" t="s">
        <v>248</v>
      </c>
      <c r="D18" s="69" t="s">
        <v>241</v>
      </c>
      <c r="E18" s="74">
        <v>1000000</v>
      </c>
    </row>
    <row r="19" spans="1:5" x14ac:dyDescent="0.25">
      <c r="A19" s="67" t="s">
        <v>235</v>
      </c>
      <c r="B19" s="67" t="s">
        <v>240</v>
      </c>
      <c r="C19" s="67" t="s">
        <v>248</v>
      </c>
      <c r="D19" s="69" t="s">
        <v>251</v>
      </c>
      <c r="E19" s="74">
        <v>500000</v>
      </c>
    </row>
    <row r="20" spans="1:5" x14ac:dyDescent="0.25">
      <c r="E20" s="74"/>
    </row>
    <row r="21" spans="1:5" x14ac:dyDescent="0.25">
      <c r="E21" s="74"/>
    </row>
    <row r="22" spans="1:5" x14ac:dyDescent="0.25">
      <c r="E22" s="74"/>
    </row>
    <row r="23" spans="1:5" ht="14.4" thickBot="1" x14ac:dyDescent="0.35">
      <c r="D23" s="76" t="s">
        <v>250</v>
      </c>
      <c r="E23" s="75">
        <f>SUM(E3:E19)</f>
        <v>10585853</v>
      </c>
    </row>
    <row r="24" spans="1:5" ht="13.8" x14ac:dyDescent="0.3">
      <c r="D24" s="71"/>
      <c r="E24" s="74"/>
    </row>
    <row r="25" spans="1:5" x14ac:dyDescent="0.25">
      <c r="D25" s="67" t="s">
        <v>242</v>
      </c>
      <c r="E25" s="74"/>
    </row>
    <row r="26" spans="1:5" x14ac:dyDescent="0.25">
      <c r="D26" s="67" t="s">
        <v>249</v>
      </c>
      <c r="E26" s="70">
        <f>SUM(E3:E14)</f>
        <v>8762819</v>
      </c>
    </row>
    <row r="27" spans="1:5" x14ac:dyDescent="0.25">
      <c r="D27" s="67" t="s">
        <v>248</v>
      </c>
      <c r="E27" s="70">
        <f>SUM(E15:E19)</f>
        <v>1823034</v>
      </c>
    </row>
    <row r="28" spans="1:5" x14ac:dyDescent="0.25">
      <c r="D28" s="67" t="s">
        <v>243</v>
      </c>
      <c r="E28" s="70">
        <v>0</v>
      </c>
    </row>
    <row r="29" spans="1:5" ht="13.8" x14ac:dyDescent="0.3">
      <c r="D29" s="73"/>
    </row>
    <row r="30" spans="1:5" ht="13.8" x14ac:dyDescent="0.3">
      <c r="D30" s="73" t="s">
        <v>247</v>
      </c>
      <c r="E30" s="70">
        <f>SUM(E25:E28)</f>
        <v>10585853</v>
      </c>
    </row>
    <row r="31" spans="1:5" ht="13.8" x14ac:dyDescent="0.3">
      <c r="D31" s="71"/>
    </row>
    <row r="32" spans="1:5" ht="13.8" x14ac:dyDescent="0.3">
      <c r="D32" s="71"/>
    </row>
    <row r="33" spans="1:5" ht="13.8" x14ac:dyDescent="0.3">
      <c r="D33" s="72"/>
    </row>
    <row r="34" spans="1:5" ht="13.8" x14ac:dyDescent="0.3">
      <c r="D34" s="72"/>
    </row>
    <row r="37" spans="1:5" ht="13.8" x14ac:dyDescent="0.3">
      <c r="A37" s="71"/>
      <c r="B37" s="71"/>
      <c r="E37" s="70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workbookViewId="0">
      <pane xSplit="1" ySplit="16" topLeftCell="B17" activePane="bottomRight" state="frozen"/>
      <selection pane="topRight" activeCell="B1" sqref="B1"/>
      <selection pane="bottomLeft" activeCell="A14" sqref="A14"/>
      <selection pane="bottomRight" activeCell="A16" sqref="A16"/>
    </sheetView>
  </sheetViews>
  <sheetFormatPr defaultColWidth="9" defaultRowHeight="13.2" x14ac:dyDescent="0.25"/>
  <cols>
    <col min="1" max="1" width="30.296875" style="1" customWidth="1"/>
    <col min="2" max="2" width="21" style="9" customWidth="1"/>
    <col min="3" max="5" width="20.3984375" style="9" customWidth="1"/>
    <col min="6" max="6" width="38.59765625" style="9" customWidth="1"/>
    <col min="7" max="7" width="12.09765625" style="1" customWidth="1"/>
    <col min="8" max="8" width="24" style="1" customWidth="1"/>
    <col min="9" max="9" width="38.09765625" style="9" customWidth="1"/>
    <col min="10" max="10" width="17.19921875" style="9" customWidth="1"/>
    <col min="11" max="11" width="14.5" style="1" customWidth="1"/>
    <col min="12" max="12" width="39.8984375" style="9" customWidth="1"/>
    <col min="13" max="13" width="14.69921875" style="4" customWidth="1"/>
    <col min="14" max="14" width="18.3984375" style="4" customWidth="1"/>
    <col min="15" max="15" width="17" style="4" customWidth="1"/>
    <col min="16" max="16" width="18.3984375" style="4" customWidth="1"/>
    <col min="17" max="17" width="16.19921875" style="1" customWidth="1"/>
    <col min="18" max="18" width="12.69921875" style="1" customWidth="1"/>
    <col min="19" max="19" width="13.59765625" style="1" customWidth="1"/>
    <col min="20" max="20" width="43.69921875" style="9" customWidth="1"/>
    <col min="21" max="21" width="17.3984375" style="1" customWidth="1"/>
    <col min="22" max="22" width="15.09765625" style="9" customWidth="1"/>
    <col min="23" max="16384" width="9" style="1"/>
  </cols>
  <sheetData>
    <row r="1" spans="1:22" x14ac:dyDescent="0.25">
      <c r="A1" s="34" t="s">
        <v>10</v>
      </c>
    </row>
    <row r="2" spans="1:22" x14ac:dyDescent="0.25">
      <c r="A2" s="34" t="s">
        <v>3</v>
      </c>
      <c r="E2" s="35"/>
      <c r="I2" s="35"/>
    </row>
    <row r="3" spans="1:22" x14ac:dyDescent="0.25">
      <c r="A3" s="34" t="s">
        <v>0</v>
      </c>
    </row>
    <row r="4" spans="1:22" x14ac:dyDescent="0.25">
      <c r="A4" s="36">
        <v>44742</v>
      </c>
      <c r="C4" s="48" t="s">
        <v>51</v>
      </c>
      <c r="D4" s="60"/>
      <c r="E4" s="48" t="s">
        <v>52</v>
      </c>
      <c r="F4" s="60" t="e">
        <f>VLOOKUP(D4,'Dropdown lookup'!A1:B82,2,0)</f>
        <v>#N/A</v>
      </c>
    </row>
    <row r="5" spans="1:22" ht="27.6" customHeight="1" x14ac:dyDescent="0.25">
      <c r="C5" s="59" t="s">
        <v>227</v>
      </c>
      <c r="D5" s="4" t="e">
        <f>VLOOKUP(D4,bb!A1:C82,3,0)</f>
        <v>#N/A</v>
      </c>
      <c r="E5" s="48" t="s">
        <v>230</v>
      </c>
      <c r="F5" s="66"/>
      <c r="I5" s="35"/>
    </row>
    <row r="6" spans="1:22" x14ac:dyDescent="0.25">
      <c r="C6" s="37" t="s">
        <v>225</v>
      </c>
      <c r="D6" s="4" t="e">
        <f>D5-M60</f>
        <v>#N/A</v>
      </c>
      <c r="E6" s="48" t="s">
        <v>231</v>
      </c>
      <c r="F6" s="66"/>
      <c r="I6" s="35"/>
    </row>
    <row r="7" spans="1:22" x14ac:dyDescent="0.25">
      <c r="A7" s="34" t="s">
        <v>2</v>
      </c>
    </row>
    <row r="8" spans="1:22" ht="15.6" x14ac:dyDescent="0.3">
      <c r="A8" s="83" t="s">
        <v>63</v>
      </c>
      <c r="B8" s="84"/>
      <c r="C8" s="84"/>
      <c r="D8" s="84"/>
      <c r="E8" s="84"/>
      <c r="F8" s="84"/>
    </row>
    <row r="9" spans="1:22" x14ac:dyDescent="0.25">
      <c r="A9" s="1" t="s">
        <v>11</v>
      </c>
    </row>
    <row r="10" spans="1:22" x14ac:dyDescent="0.25">
      <c r="A10" s="1" t="s">
        <v>59</v>
      </c>
    </row>
    <row r="11" spans="1:22" x14ac:dyDescent="0.25">
      <c r="A11" s="1" t="s">
        <v>12</v>
      </c>
      <c r="F11" s="35"/>
    </row>
    <row r="12" spans="1:22" x14ac:dyDescent="0.25">
      <c r="A12" s="1" t="s">
        <v>13</v>
      </c>
    </row>
    <row r="13" spans="1:22" x14ac:dyDescent="0.25">
      <c r="A13" s="1" t="s">
        <v>14</v>
      </c>
      <c r="B13" s="37"/>
      <c r="C13" s="37"/>
      <c r="D13" s="37"/>
      <c r="E13" s="37"/>
      <c r="F13" s="37"/>
      <c r="G13" s="38"/>
      <c r="I13" s="37"/>
      <c r="J13" s="37"/>
      <c r="K13" s="39"/>
      <c r="L13" s="37"/>
      <c r="M13" s="40"/>
      <c r="N13" s="40"/>
      <c r="O13" s="40"/>
      <c r="P13" s="40"/>
      <c r="Q13" s="38"/>
      <c r="R13" s="38"/>
      <c r="S13" s="38"/>
      <c r="T13" s="37"/>
    </row>
    <row r="14" spans="1:22" x14ac:dyDescent="0.25">
      <c r="B14" s="37"/>
      <c r="C14" s="37"/>
      <c r="D14" s="37"/>
      <c r="E14" s="37"/>
      <c r="F14" s="37"/>
      <c r="G14" s="38"/>
      <c r="I14" s="37"/>
      <c r="J14" s="37"/>
      <c r="K14" s="39"/>
      <c r="L14" s="37"/>
      <c r="M14" s="40"/>
      <c r="N14" s="40"/>
      <c r="O14" s="40"/>
      <c r="P14" s="40"/>
      <c r="Q14" s="38"/>
      <c r="R14" s="38"/>
      <c r="S14" s="38"/>
      <c r="T14" s="37"/>
    </row>
    <row r="15" spans="1:22" x14ac:dyDescent="0.25">
      <c r="A15" s="49" t="s">
        <v>244</v>
      </c>
      <c r="B15" s="41"/>
      <c r="C15" s="41"/>
      <c r="D15" s="41"/>
      <c r="E15" s="41"/>
      <c r="F15" s="41"/>
      <c r="G15" s="39"/>
      <c r="I15" s="41"/>
      <c r="J15" s="41"/>
      <c r="K15" s="39"/>
      <c r="L15" s="41"/>
      <c r="M15" s="42"/>
      <c r="N15" s="42"/>
      <c r="O15" s="42"/>
      <c r="P15" s="42"/>
      <c r="Q15" s="39"/>
      <c r="R15" s="39"/>
      <c r="S15" s="39"/>
      <c r="T15" s="41" t="s">
        <v>1</v>
      </c>
    </row>
    <row r="16" spans="1:22" s="7" customFormat="1" ht="66" x14ac:dyDescent="0.25">
      <c r="A16" s="5" t="s">
        <v>4</v>
      </c>
      <c r="B16" s="8" t="s">
        <v>5</v>
      </c>
      <c r="C16" s="8" t="s">
        <v>6</v>
      </c>
      <c r="D16" s="8" t="s">
        <v>7</v>
      </c>
      <c r="E16" s="8" t="s">
        <v>8</v>
      </c>
      <c r="F16" s="8" t="s">
        <v>20</v>
      </c>
      <c r="G16" s="5" t="s">
        <v>9</v>
      </c>
      <c r="H16" s="55" t="s">
        <v>18</v>
      </c>
      <c r="I16" s="8" t="s">
        <v>19</v>
      </c>
      <c r="J16" s="8" t="s">
        <v>21</v>
      </c>
      <c r="K16" s="55" t="s">
        <v>22</v>
      </c>
      <c r="L16" s="8" t="s">
        <v>25</v>
      </c>
      <c r="M16" s="6" t="s">
        <v>262</v>
      </c>
      <c r="N16" s="6" t="s">
        <v>23</v>
      </c>
      <c r="O16" s="6" t="s">
        <v>50</v>
      </c>
      <c r="P16" s="50" t="s">
        <v>263</v>
      </c>
      <c r="Q16" s="5" t="s">
        <v>24</v>
      </c>
      <c r="R16" s="55" t="s">
        <v>232</v>
      </c>
      <c r="S16" s="5" t="s">
        <v>233</v>
      </c>
      <c r="T16" s="8" t="s">
        <v>49</v>
      </c>
      <c r="U16" s="55" t="s">
        <v>34</v>
      </c>
      <c r="V16" s="8" t="s">
        <v>28</v>
      </c>
    </row>
    <row r="17" spans="1:22" x14ac:dyDescent="0.25">
      <c r="A17" s="43"/>
      <c r="B17" s="44"/>
      <c r="C17" s="44"/>
      <c r="D17" s="44"/>
      <c r="E17" s="44"/>
      <c r="F17" s="45"/>
      <c r="G17" s="43"/>
      <c r="H17" s="43"/>
      <c r="I17" s="45"/>
      <c r="J17" s="44"/>
      <c r="K17" s="43"/>
      <c r="L17" s="45"/>
      <c r="M17" s="46"/>
      <c r="N17" s="46"/>
      <c r="O17" s="46"/>
      <c r="P17" s="51">
        <f>+M17+N17-O17</f>
        <v>0</v>
      </c>
      <c r="Q17" s="46"/>
      <c r="R17" s="56"/>
      <c r="S17" s="46"/>
      <c r="T17" s="45"/>
      <c r="U17" s="56"/>
      <c r="V17" s="44"/>
    </row>
    <row r="18" spans="1:22" x14ac:dyDescent="0.25">
      <c r="A18" s="43"/>
      <c r="B18" s="44"/>
      <c r="C18" s="44"/>
      <c r="D18" s="44"/>
      <c r="E18" s="44"/>
      <c r="F18" s="45"/>
      <c r="G18" s="43"/>
      <c r="H18" s="43"/>
      <c r="I18" s="45"/>
      <c r="J18" s="44"/>
      <c r="K18" s="43"/>
      <c r="L18" s="45"/>
      <c r="M18" s="46"/>
      <c r="N18" s="46"/>
      <c r="O18" s="46"/>
      <c r="P18" s="51">
        <f t="shared" ref="P18:P59" si="0">+M18+N18-O18</f>
        <v>0</v>
      </c>
      <c r="Q18" s="46"/>
      <c r="R18" s="56"/>
      <c r="S18" s="46"/>
      <c r="T18" s="45"/>
      <c r="U18" s="56"/>
      <c r="V18" s="44"/>
    </row>
    <row r="19" spans="1:22" x14ac:dyDescent="0.25">
      <c r="A19" s="43"/>
      <c r="B19" s="44"/>
      <c r="C19" s="44"/>
      <c r="D19" s="44"/>
      <c r="E19" s="44"/>
      <c r="F19" s="45"/>
      <c r="G19" s="43"/>
      <c r="H19" s="43"/>
      <c r="I19" s="45"/>
      <c r="J19" s="44"/>
      <c r="K19" s="43"/>
      <c r="L19" s="45"/>
      <c r="M19" s="46"/>
      <c r="N19" s="46"/>
      <c r="O19" s="46"/>
      <c r="P19" s="51">
        <f t="shared" ref="P19:P32" si="1">+M19+N19-O19</f>
        <v>0</v>
      </c>
      <c r="Q19" s="46"/>
      <c r="R19" s="56"/>
      <c r="S19" s="46"/>
      <c r="T19" s="45"/>
      <c r="U19" s="56"/>
      <c r="V19" s="44"/>
    </row>
    <row r="20" spans="1:22" x14ac:dyDescent="0.25">
      <c r="A20" s="43"/>
      <c r="B20" s="44"/>
      <c r="C20" s="44"/>
      <c r="D20" s="44"/>
      <c r="E20" s="44"/>
      <c r="F20" s="45"/>
      <c r="G20" s="43"/>
      <c r="H20" s="43"/>
      <c r="I20" s="45"/>
      <c r="J20" s="44"/>
      <c r="K20" s="43"/>
      <c r="L20" s="45"/>
      <c r="M20" s="46"/>
      <c r="N20" s="46"/>
      <c r="O20" s="46"/>
      <c r="P20" s="51">
        <f t="shared" si="1"/>
        <v>0</v>
      </c>
      <c r="Q20" s="46"/>
      <c r="R20" s="56"/>
      <c r="S20" s="46"/>
      <c r="T20" s="45"/>
      <c r="U20" s="56"/>
      <c r="V20" s="44"/>
    </row>
    <row r="21" spans="1:22" x14ac:dyDescent="0.25">
      <c r="A21" s="43"/>
      <c r="B21" s="44"/>
      <c r="C21" s="44"/>
      <c r="D21" s="44"/>
      <c r="E21" s="44"/>
      <c r="F21" s="45"/>
      <c r="G21" s="43"/>
      <c r="H21" s="43"/>
      <c r="I21" s="45"/>
      <c r="J21" s="44"/>
      <c r="K21" s="43"/>
      <c r="L21" s="45"/>
      <c r="M21" s="46"/>
      <c r="N21" s="46"/>
      <c r="O21" s="46"/>
      <c r="P21" s="51">
        <f t="shared" si="1"/>
        <v>0</v>
      </c>
      <c r="Q21" s="46"/>
      <c r="R21" s="56"/>
      <c r="S21" s="46"/>
      <c r="T21" s="45"/>
      <c r="U21" s="56"/>
      <c r="V21" s="44"/>
    </row>
    <row r="22" spans="1:22" x14ac:dyDescent="0.25">
      <c r="A22" s="43"/>
      <c r="B22" s="44"/>
      <c r="C22" s="44"/>
      <c r="D22" s="44"/>
      <c r="E22" s="44"/>
      <c r="F22" s="45"/>
      <c r="G22" s="43"/>
      <c r="H22" s="43"/>
      <c r="I22" s="45"/>
      <c r="J22" s="44"/>
      <c r="K22" s="43"/>
      <c r="L22" s="45"/>
      <c r="M22" s="46"/>
      <c r="N22" s="46"/>
      <c r="O22" s="46"/>
      <c r="P22" s="51">
        <f t="shared" si="1"/>
        <v>0</v>
      </c>
      <c r="Q22" s="46"/>
      <c r="R22" s="56"/>
      <c r="S22" s="46"/>
      <c r="T22" s="45"/>
      <c r="U22" s="56"/>
      <c r="V22" s="44"/>
    </row>
    <row r="23" spans="1:22" x14ac:dyDescent="0.25">
      <c r="A23" s="43"/>
      <c r="B23" s="44"/>
      <c r="C23" s="44"/>
      <c r="D23" s="44"/>
      <c r="E23" s="44"/>
      <c r="F23" s="45"/>
      <c r="G23" s="43"/>
      <c r="H23" s="43"/>
      <c r="I23" s="45"/>
      <c r="J23" s="44"/>
      <c r="K23" s="43"/>
      <c r="L23" s="45"/>
      <c r="M23" s="46"/>
      <c r="N23" s="46"/>
      <c r="O23" s="46"/>
      <c r="P23" s="51">
        <f t="shared" si="1"/>
        <v>0</v>
      </c>
      <c r="Q23" s="46"/>
      <c r="R23" s="56"/>
      <c r="S23" s="46"/>
      <c r="T23" s="45"/>
      <c r="U23" s="56"/>
      <c r="V23" s="44"/>
    </row>
    <row r="24" spans="1:22" x14ac:dyDescent="0.25">
      <c r="A24" s="43"/>
      <c r="B24" s="44"/>
      <c r="C24" s="44"/>
      <c r="D24" s="44"/>
      <c r="E24" s="44"/>
      <c r="F24" s="45"/>
      <c r="G24" s="43"/>
      <c r="H24" s="43"/>
      <c r="I24" s="45"/>
      <c r="J24" s="44"/>
      <c r="K24" s="43"/>
      <c r="L24" s="45"/>
      <c r="M24" s="46"/>
      <c r="N24" s="46"/>
      <c r="O24" s="46"/>
      <c r="P24" s="51">
        <f t="shared" si="1"/>
        <v>0</v>
      </c>
      <c r="Q24" s="46"/>
      <c r="R24" s="56"/>
      <c r="S24" s="46"/>
      <c r="T24" s="45"/>
      <c r="U24" s="56"/>
      <c r="V24" s="44"/>
    </row>
    <row r="25" spans="1:22" x14ac:dyDescent="0.25">
      <c r="A25" s="43"/>
      <c r="B25" s="44"/>
      <c r="C25" s="44"/>
      <c r="D25" s="44"/>
      <c r="E25" s="44"/>
      <c r="F25" s="45"/>
      <c r="G25" s="43"/>
      <c r="H25" s="43"/>
      <c r="I25" s="45"/>
      <c r="J25" s="44"/>
      <c r="K25" s="43"/>
      <c r="L25" s="45"/>
      <c r="M25" s="46"/>
      <c r="N25" s="46"/>
      <c r="O25" s="46"/>
      <c r="P25" s="51">
        <f t="shared" si="1"/>
        <v>0</v>
      </c>
      <c r="Q25" s="46"/>
      <c r="R25" s="56"/>
      <c r="S25" s="46"/>
      <c r="T25" s="45"/>
      <c r="U25" s="56"/>
      <c r="V25" s="44"/>
    </row>
    <row r="26" spans="1:22" x14ac:dyDescent="0.25">
      <c r="A26" s="43"/>
      <c r="B26" s="44"/>
      <c r="C26" s="44"/>
      <c r="D26" s="44"/>
      <c r="E26" s="44"/>
      <c r="F26" s="45"/>
      <c r="G26" s="43"/>
      <c r="H26" s="43"/>
      <c r="I26" s="45"/>
      <c r="J26" s="44"/>
      <c r="K26" s="43"/>
      <c r="L26" s="45"/>
      <c r="M26" s="46"/>
      <c r="N26" s="46"/>
      <c r="O26" s="46"/>
      <c r="P26" s="51">
        <f t="shared" si="1"/>
        <v>0</v>
      </c>
      <c r="Q26" s="46"/>
      <c r="R26" s="56"/>
      <c r="S26" s="46"/>
      <c r="T26" s="45"/>
      <c r="U26" s="56"/>
      <c r="V26" s="44"/>
    </row>
    <row r="27" spans="1:22" x14ac:dyDescent="0.25">
      <c r="A27" s="43"/>
      <c r="B27" s="44"/>
      <c r="C27" s="44"/>
      <c r="D27" s="44"/>
      <c r="E27" s="44"/>
      <c r="F27" s="45"/>
      <c r="G27" s="43"/>
      <c r="H27" s="43"/>
      <c r="I27" s="45"/>
      <c r="J27" s="44"/>
      <c r="K27" s="43"/>
      <c r="L27" s="45"/>
      <c r="M27" s="46"/>
      <c r="N27" s="46"/>
      <c r="O27" s="46"/>
      <c r="P27" s="51">
        <f t="shared" si="1"/>
        <v>0</v>
      </c>
      <c r="Q27" s="46"/>
      <c r="R27" s="56"/>
      <c r="S27" s="46"/>
      <c r="T27" s="45"/>
      <c r="U27" s="56"/>
      <c r="V27" s="44"/>
    </row>
    <row r="28" spans="1:22" x14ac:dyDescent="0.25">
      <c r="A28" s="43"/>
      <c r="B28" s="44"/>
      <c r="C28" s="44"/>
      <c r="D28" s="44"/>
      <c r="E28" s="44"/>
      <c r="F28" s="45"/>
      <c r="G28" s="43"/>
      <c r="H28" s="43"/>
      <c r="I28" s="45"/>
      <c r="J28" s="44"/>
      <c r="K28" s="43"/>
      <c r="L28" s="45"/>
      <c r="M28" s="46"/>
      <c r="N28" s="46"/>
      <c r="O28" s="46"/>
      <c r="P28" s="51">
        <f t="shared" si="1"/>
        <v>0</v>
      </c>
      <c r="Q28" s="46"/>
      <c r="R28" s="56"/>
      <c r="S28" s="46"/>
      <c r="T28" s="45"/>
      <c r="U28" s="56"/>
      <c r="V28" s="44"/>
    </row>
    <row r="29" spans="1:22" x14ac:dyDescent="0.25">
      <c r="A29" s="43"/>
      <c r="B29" s="44"/>
      <c r="C29" s="44"/>
      <c r="D29" s="44"/>
      <c r="E29" s="44"/>
      <c r="F29" s="45"/>
      <c r="G29" s="43"/>
      <c r="H29" s="43"/>
      <c r="I29" s="45"/>
      <c r="J29" s="44"/>
      <c r="K29" s="43"/>
      <c r="L29" s="45"/>
      <c r="M29" s="46"/>
      <c r="N29" s="46"/>
      <c r="O29" s="46"/>
      <c r="P29" s="51">
        <f t="shared" si="1"/>
        <v>0</v>
      </c>
      <c r="Q29" s="46"/>
      <c r="R29" s="56"/>
      <c r="S29" s="46"/>
      <c r="T29" s="45"/>
      <c r="U29" s="56"/>
      <c r="V29" s="44"/>
    </row>
    <row r="30" spans="1:22" x14ac:dyDescent="0.25">
      <c r="A30" s="43"/>
      <c r="B30" s="44"/>
      <c r="C30" s="44"/>
      <c r="D30" s="44"/>
      <c r="E30" s="44"/>
      <c r="F30" s="45"/>
      <c r="G30" s="43"/>
      <c r="H30" s="43"/>
      <c r="I30" s="45"/>
      <c r="J30" s="44"/>
      <c r="K30" s="43"/>
      <c r="L30" s="45"/>
      <c r="M30" s="46"/>
      <c r="N30" s="46"/>
      <c r="O30" s="46"/>
      <c r="P30" s="51">
        <f t="shared" si="1"/>
        <v>0</v>
      </c>
      <c r="Q30" s="46"/>
      <c r="R30" s="56"/>
      <c r="S30" s="46"/>
      <c r="T30" s="45"/>
      <c r="U30" s="56"/>
      <c r="V30" s="44"/>
    </row>
    <row r="31" spans="1:22" x14ac:dyDescent="0.25">
      <c r="A31" s="43"/>
      <c r="B31" s="44"/>
      <c r="C31" s="44"/>
      <c r="D31" s="44"/>
      <c r="E31" s="44"/>
      <c r="F31" s="45"/>
      <c r="G31" s="43"/>
      <c r="H31" s="43"/>
      <c r="I31" s="45"/>
      <c r="J31" s="44"/>
      <c r="K31" s="43"/>
      <c r="L31" s="45"/>
      <c r="M31" s="46"/>
      <c r="N31" s="46"/>
      <c r="O31" s="46"/>
      <c r="P31" s="51">
        <f t="shared" si="1"/>
        <v>0</v>
      </c>
      <c r="Q31" s="46"/>
      <c r="R31" s="56"/>
      <c r="S31" s="46"/>
      <c r="T31" s="45"/>
      <c r="U31" s="56"/>
      <c r="V31" s="44"/>
    </row>
    <row r="32" spans="1:22" x14ac:dyDescent="0.25">
      <c r="A32" s="43"/>
      <c r="B32" s="44"/>
      <c r="C32" s="44"/>
      <c r="D32" s="44"/>
      <c r="E32" s="44"/>
      <c r="F32" s="45"/>
      <c r="G32" s="43"/>
      <c r="H32" s="43"/>
      <c r="I32" s="45"/>
      <c r="J32" s="44"/>
      <c r="K32" s="43"/>
      <c r="L32" s="45"/>
      <c r="M32" s="46"/>
      <c r="N32" s="46"/>
      <c r="O32" s="46"/>
      <c r="P32" s="51">
        <f t="shared" si="1"/>
        <v>0</v>
      </c>
      <c r="Q32" s="46"/>
      <c r="R32" s="56"/>
      <c r="S32" s="46"/>
      <c r="T32" s="45"/>
      <c r="U32" s="56"/>
      <c r="V32" s="44"/>
    </row>
    <row r="33" spans="1:22" x14ac:dyDescent="0.25">
      <c r="A33" s="43"/>
      <c r="B33" s="44"/>
      <c r="C33" s="44"/>
      <c r="D33" s="44"/>
      <c r="E33" s="44"/>
      <c r="F33" s="45"/>
      <c r="G33" s="43"/>
      <c r="H33" s="43"/>
      <c r="I33" s="45"/>
      <c r="J33" s="44"/>
      <c r="K33" s="43"/>
      <c r="L33" s="45"/>
      <c r="M33" s="46"/>
      <c r="N33" s="46"/>
      <c r="O33" s="46"/>
      <c r="P33" s="51">
        <f t="shared" si="0"/>
        <v>0</v>
      </c>
      <c r="Q33" s="46"/>
      <c r="R33" s="56"/>
      <c r="S33" s="46"/>
      <c r="T33" s="45"/>
      <c r="U33" s="56"/>
      <c r="V33" s="44"/>
    </row>
    <row r="34" spans="1:22" x14ac:dyDescent="0.25">
      <c r="A34" s="43"/>
      <c r="B34" s="44"/>
      <c r="C34" s="44"/>
      <c r="D34" s="44"/>
      <c r="E34" s="44"/>
      <c r="F34" s="45"/>
      <c r="G34" s="43"/>
      <c r="H34" s="43"/>
      <c r="I34" s="45"/>
      <c r="J34" s="44"/>
      <c r="K34" s="43"/>
      <c r="L34" s="45"/>
      <c r="M34" s="46"/>
      <c r="N34" s="46"/>
      <c r="O34" s="46"/>
      <c r="P34" s="51">
        <f t="shared" si="0"/>
        <v>0</v>
      </c>
      <c r="Q34" s="46"/>
      <c r="R34" s="56"/>
      <c r="S34" s="46"/>
      <c r="T34" s="45"/>
      <c r="U34" s="56"/>
      <c r="V34" s="44"/>
    </row>
    <row r="35" spans="1:22" x14ac:dyDescent="0.25">
      <c r="A35" s="43"/>
      <c r="B35" s="44"/>
      <c r="C35" s="44"/>
      <c r="D35" s="44"/>
      <c r="E35" s="44"/>
      <c r="F35" s="45"/>
      <c r="G35" s="43"/>
      <c r="H35" s="43"/>
      <c r="I35" s="45"/>
      <c r="J35" s="44"/>
      <c r="K35" s="43"/>
      <c r="L35" s="45"/>
      <c r="M35" s="46"/>
      <c r="N35" s="46"/>
      <c r="O35" s="46"/>
      <c r="P35" s="51">
        <f t="shared" si="0"/>
        <v>0</v>
      </c>
      <c r="Q35" s="46"/>
      <c r="R35" s="56"/>
      <c r="S35" s="46"/>
      <c r="T35" s="45"/>
      <c r="U35" s="56"/>
      <c r="V35" s="44"/>
    </row>
    <row r="36" spans="1:22" x14ac:dyDescent="0.25">
      <c r="A36" s="43"/>
      <c r="B36" s="44"/>
      <c r="C36" s="44"/>
      <c r="D36" s="44"/>
      <c r="E36" s="44"/>
      <c r="F36" s="45"/>
      <c r="G36" s="43"/>
      <c r="H36" s="43"/>
      <c r="I36" s="45"/>
      <c r="J36" s="44"/>
      <c r="K36" s="43"/>
      <c r="L36" s="45"/>
      <c r="M36" s="46"/>
      <c r="N36" s="46"/>
      <c r="O36" s="46"/>
      <c r="P36" s="51">
        <f t="shared" si="0"/>
        <v>0</v>
      </c>
      <c r="Q36" s="46"/>
      <c r="R36" s="56"/>
      <c r="S36" s="46"/>
      <c r="T36" s="45"/>
      <c r="U36" s="56"/>
      <c r="V36" s="44"/>
    </row>
    <row r="37" spans="1:22" x14ac:dyDescent="0.25">
      <c r="A37" s="43"/>
      <c r="B37" s="44"/>
      <c r="C37" s="44"/>
      <c r="D37" s="44"/>
      <c r="E37" s="44"/>
      <c r="F37" s="45"/>
      <c r="G37" s="43"/>
      <c r="H37" s="43"/>
      <c r="I37" s="45"/>
      <c r="J37" s="44"/>
      <c r="K37" s="43"/>
      <c r="L37" s="45"/>
      <c r="M37" s="46"/>
      <c r="N37" s="46"/>
      <c r="O37" s="46"/>
      <c r="P37" s="51">
        <f t="shared" si="0"/>
        <v>0</v>
      </c>
      <c r="Q37" s="46"/>
      <c r="R37" s="56"/>
      <c r="S37" s="46"/>
      <c r="T37" s="45"/>
      <c r="U37" s="56"/>
      <c r="V37" s="44"/>
    </row>
    <row r="38" spans="1:22" x14ac:dyDescent="0.25">
      <c r="A38" s="43"/>
      <c r="B38" s="44"/>
      <c r="C38" s="44"/>
      <c r="D38" s="44"/>
      <c r="E38" s="44"/>
      <c r="F38" s="45"/>
      <c r="G38" s="43"/>
      <c r="H38" s="43"/>
      <c r="I38" s="45"/>
      <c r="J38" s="44"/>
      <c r="K38" s="43"/>
      <c r="L38" s="45"/>
      <c r="M38" s="46"/>
      <c r="N38" s="46"/>
      <c r="O38" s="46"/>
      <c r="P38" s="51">
        <f t="shared" si="0"/>
        <v>0</v>
      </c>
      <c r="Q38" s="46"/>
      <c r="R38" s="56"/>
      <c r="S38" s="46"/>
      <c r="T38" s="45"/>
      <c r="U38" s="56"/>
      <c r="V38" s="44"/>
    </row>
    <row r="39" spans="1:22" x14ac:dyDescent="0.25">
      <c r="A39" s="43"/>
      <c r="B39" s="44"/>
      <c r="C39" s="44"/>
      <c r="D39" s="44"/>
      <c r="E39" s="44"/>
      <c r="F39" s="45"/>
      <c r="G39" s="43"/>
      <c r="H39" s="43"/>
      <c r="I39" s="45"/>
      <c r="J39" s="44"/>
      <c r="K39" s="43"/>
      <c r="L39" s="45"/>
      <c r="M39" s="46"/>
      <c r="N39" s="46"/>
      <c r="O39" s="46"/>
      <c r="P39" s="51">
        <f t="shared" si="0"/>
        <v>0</v>
      </c>
      <c r="Q39" s="46"/>
      <c r="R39" s="56"/>
      <c r="S39" s="46"/>
      <c r="T39" s="45"/>
      <c r="U39" s="56"/>
      <c r="V39" s="44"/>
    </row>
    <row r="40" spans="1:22" x14ac:dyDescent="0.25">
      <c r="A40" s="43"/>
      <c r="B40" s="44"/>
      <c r="C40" s="44"/>
      <c r="D40" s="44"/>
      <c r="E40" s="44"/>
      <c r="F40" s="45"/>
      <c r="G40" s="43"/>
      <c r="H40" s="43"/>
      <c r="I40" s="45"/>
      <c r="J40" s="44"/>
      <c r="K40" s="43"/>
      <c r="L40" s="45"/>
      <c r="M40" s="46"/>
      <c r="N40" s="46"/>
      <c r="O40" s="46"/>
      <c r="P40" s="51">
        <f t="shared" si="0"/>
        <v>0</v>
      </c>
      <c r="Q40" s="46"/>
      <c r="R40" s="56"/>
      <c r="S40" s="46"/>
      <c r="T40" s="45"/>
      <c r="U40" s="56"/>
      <c r="V40" s="44"/>
    </row>
    <row r="41" spans="1:22" x14ac:dyDescent="0.25">
      <c r="A41" s="43"/>
      <c r="B41" s="44"/>
      <c r="C41" s="44"/>
      <c r="D41" s="44"/>
      <c r="E41" s="44"/>
      <c r="F41" s="45"/>
      <c r="G41" s="43"/>
      <c r="H41" s="43"/>
      <c r="I41" s="45"/>
      <c r="J41" s="44"/>
      <c r="K41" s="43"/>
      <c r="L41" s="45"/>
      <c r="M41" s="46"/>
      <c r="N41" s="46"/>
      <c r="O41" s="46"/>
      <c r="P41" s="51">
        <f t="shared" si="0"/>
        <v>0</v>
      </c>
      <c r="Q41" s="46"/>
      <c r="R41" s="56"/>
      <c r="S41" s="46"/>
      <c r="T41" s="45"/>
      <c r="U41" s="56"/>
      <c r="V41" s="44"/>
    </row>
    <row r="42" spans="1:22" x14ac:dyDescent="0.25">
      <c r="A42" s="43"/>
      <c r="B42" s="44"/>
      <c r="C42" s="44"/>
      <c r="D42" s="44"/>
      <c r="E42" s="44"/>
      <c r="F42" s="45"/>
      <c r="G42" s="43"/>
      <c r="H42" s="43"/>
      <c r="I42" s="45"/>
      <c r="J42" s="44"/>
      <c r="K42" s="43"/>
      <c r="L42" s="45"/>
      <c r="M42" s="46"/>
      <c r="N42" s="46"/>
      <c r="O42" s="46"/>
      <c r="P42" s="51">
        <f t="shared" ref="P42:P47" si="2">+M42+N42-O42</f>
        <v>0</v>
      </c>
      <c r="Q42" s="46"/>
      <c r="R42" s="56"/>
      <c r="S42" s="46"/>
      <c r="T42" s="45"/>
      <c r="U42" s="56"/>
      <c r="V42" s="44"/>
    </row>
    <row r="43" spans="1:22" x14ac:dyDescent="0.25">
      <c r="A43" s="43"/>
      <c r="B43" s="44"/>
      <c r="C43" s="44"/>
      <c r="D43" s="44"/>
      <c r="E43" s="44"/>
      <c r="F43" s="45"/>
      <c r="G43" s="43"/>
      <c r="H43" s="43"/>
      <c r="I43" s="45"/>
      <c r="J43" s="44"/>
      <c r="K43" s="43"/>
      <c r="L43" s="45"/>
      <c r="M43" s="46"/>
      <c r="N43" s="46"/>
      <c r="O43" s="46"/>
      <c r="P43" s="51">
        <f t="shared" si="2"/>
        <v>0</v>
      </c>
      <c r="Q43" s="46"/>
      <c r="R43" s="56"/>
      <c r="S43" s="46"/>
      <c r="T43" s="45"/>
      <c r="U43" s="56"/>
      <c r="V43" s="44"/>
    </row>
    <row r="44" spans="1:22" x14ac:dyDescent="0.25">
      <c r="A44" s="43"/>
      <c r="B44" s="44"/>
      <c r="C44" s="44"/>
      <c r="D44" s="44"/>
      <c r="E44" s="44"/>
      <c r="F44" s="45"/>
      <c r="G44" s="43"/>
      <c r="H44" s="43"/>
      <c r="I44" s="45"/>
      <c r="J44" s="44"/>
      <c r="K44" s="43"/>
      <c r="L44" s="45"/>
      <c r="M44" s="46"/>
      <c r="N44" s="46"/>
      <c r="O44" s="46"/>
      <c r="P44" s="51">
        <f t="shared" si="2"/>
        <v>0</v>
      </c>
      <c r="Q44" s="46"/>
      <c r="R44" s="56"/>
      <c r="S44" s="46"/>
      <c r="T44" s="45"/>
      <c r="U44" s="56"/>
      <c r="V44" s="44"/>
    </row>
    <row r="45" spans="1:22" x14ac:dyDescent="0.25">
      <c r="A45" s="43"/>
      <c r="B45" s="44"/>
      <c r="C45" s="44"/>
      <c r="D45" s="44"/>
      <c r="E45" s="44"/>
      <c r="F45" s="45"/>
      <c r="G45" s="43"/>
      <c r="H45" s="43"/>
      <c r="I45" s="45"/>
      <c r="J45" s="44"/>
      <c r="K45" s="43"/>
      <c r="L45" s="45"/>
      <c r="M45" s="46"/>
      <c r="N45" s="46"/>
      <c r="O45" s="46"/>
      <c r="P45" s="51">
        <f t="shared" si="2"/>
        <v>0</v>
      </c>
      <c r="Q45" s="46"/>
      <c r="R45" s="56"/>
      <c r="S45" s="46"/>
      <c r="T45" s="45"/>
      <c r="U45" s="56"/>
      <c r="V45" s="44"/>
    </row>
    <row r="46" spans="1:22" x14ac:dyDescent="0.25">
      <c r="A46" s="43"/>
      <c r="B46" s="44"/>
      <c r="C46" s="44"/>
      <c r="D46" s="44"/>
      <c r="E46" s="44"/>
      <c r="F46" s="45"/>
      <c r="G46" s="43"/>
      <c r="H46" s="43"/>
      <c r="I46" s="45"/>
      <c r="J46" s="44"/>
      <c r="K46" s="43"/>
      <c r="L46" s="45"/>
      <c r="M46" s="46"/>
      <c r="N46" s="46"/>
      <c r="O46" s="46"/>
      <c r="P46" s="51">
        <f t="shared" si="2"/>
        <v>0</v>
      </c>
      <c r="Q46" s="46"/>
      <c r="R46" s="56"/>
      <c r="S46" s="46"/>
      <c r="T46" s="45"/>
      <c r="U46" s="56"/>
      <c r="V46" s="44"/>
    </row>
    <row r="47" spans="1:22" x14ac:dyDescent="0.25">
      <c r="A47" s="43"/>
      <c r="B47" s="44"/>
      <c r="C47" s="44"/>
      <c r="D47" s="44"/>
      <c r="E47" s="44"/>
      <c r="F47" s="45"/>
      <c r="G47" s="43"/>
      <c r="H47" s="43"/>
      <c r="I47" s="45"/>
      <c r="J47" s="44"/>
      <c r="K47" s="43"/>
      <c r="L47" s="45"/>
      <c r="M47" s="46"/>
      <c r="N47" s="46"/>
      <c r="O47" s="46"/>
      <c r="P47" s="51">
        <f t="shared" si="2"/>
        <v>0</v>
      </c>
      <c r="Q47" s="46"/>
      <c r="R47" s="56"/>
      <c r="S47" s="46"/>
      <c r="T47" s="45"/>
      <c r="U47" s="56"/>
      <c r="V47" s="44"/>
    </row>
    <row r="48" spans="1:22" x14ac:dyDescent="0.25">
      <c r="A48" s="43"/>
      <c r="B48" s="44"/>
      <c r="C48" s="44"/>
      <c r="D48" s="44"/>
      <c r="E48" s="44"/>
      <c r="F48" s="45"/>
      <c r="G48" s="43"/>
      <c r="H48" s="43"/>
      <c r="I48" s="45"/>
      <c r="J48" s="44"/>
      <c r="K48" s="43"/>
      <c r="L48" s="45"/>
      <c r="M48" s="46"/>
      <c r="N48" s="46"/>
      <c r="O48" s="46"/>
      <c r="P48" s="51">
        <f t="shared" si="0"/>
        <v>0</v>
      </c>
      <c r="Q48" s="46"/>
      <c r="R48" s="56"/>
      <c r="S48" s="46"/>
      <c r="T48" s="45"/>
      <c r="U48" s="56"/>
      <c r="V48" s="44"/>
    </row>
    <row r="49" spans="1:22" x14ac:dyDescent="0.25">
      <c r="A49" s="43"/>
      <c r="B49" s="44"/>
      <c r="C49" s="44"/>
      <c r="D49" s="44"/>
      <c r="E49" s="44"/>
      <c r="F49" s="45"/>
      <c r="G49" s="43"/>
      <c r="H49" s="43"/>
      <c r="I49" s="45"/>
      <c r="J49" s="44"/>
      <c r="K49" s="43"/>
      <c r="L49" s="45"/>
      <c r="M49" s="46"/>
      <c r="N49" s="46"/>
      <c r="O49" s="46"/>
      <c r="P49" s="51">
        <f t="shared" si="0"/>
        <v>0</v>
      </c>
      <c r="Q49" s="46"/>
      <c r="R49" s="56"/>
      <c r="S49" s="46"/>
      <c r="T49" s="45"/>
      <c r="U49" s="56"/>
      <c r="V49" s="44"/>
    </row>
    <row r="50" spans="1:22" x14ac:dyDescent="0.25">
      <c r="A50" s="43"/>
      <c r="B50" s="44"/>
      <c r="C50" s="44"/>
      <c r="D50" s="44"/>
      <c r="E50" s="44"/>
      <c r="F50" s="45"/>
      <c r="G50" s="43"/>
      <c r="H50" s="43"/>
      <c r="I50" s="45"/>
      <c r="J50" s="44"/>
      <c r="K50" s="43"/>
      <c r="L50" s="45"/>
      <c r="M50" s="46"/>
      <c r="N50" s="46"/>
      <c r="O50" s="46"/>
      <c r="P50" s="51">
        <f t="shared" si="0"/>
        <v>0</v>
      </c>
      <c r="Q50" s="46"/>
      <c r="R50" s="56"/>
      <c r="S50" s="46"/>
      <c r="T50" s="45"/>
      <c r="U50" s="56"/>
      <c r="V50" s="44"/>
    </row>
    <row r="51" spans="1:22" x14ac:dyDescent="0.25">
      <c r="A51" s="43"/>
      <c r="B51" s="44"/>
      <c r="C51" s="44"/>
      <c r="D51" s="44"/>
      <c r="E51" s="44"/>
      <c r="F51" s="45"/>
      <c r="G51" s="43"/>
      <c r="H51" s="43"/>
      <c r="I51" s="45"/>
      <c r="J51" s="44"/>
      <c r="K51" s="43"/>
      <c r="L51" s="45"/>
      <c r="M51" s="46"/>
      <c r="N51" s="46"/>
      <c r="O51" s="46"/>
      <c r="P51" s="51">
        <f t="shared" si="0"/>
        <v>0</v>
      </c>
      <c r="Q51" s="46"/>
      <c r="R51" s="56"/>
      <c r="S51" s="46"/>
      <c r="T51" s="45"/>
      <c r="U51" s="56"/>
      <c r="V51" s="44"/>
    </row>
    <row r="52" spans="1:22" x14ac:dyDescent="0.25">
      <c r="A52" s="43"/>
      <c r="B52" s="44"/>
      <c r="C52" s="44"/>
      <c r="D52" s="44"/>
      <c r="E52" s="44"/>
      <c r="F52" s="45"/>
      <c r="G52" s="43"/>
      <c r="H52" s="43"/>
      <c r="I52" s="45"/>
      <c r="J52" s="44"/>
      <c r="K52" s="43"/>
      <c r="L52" s="45"/>
      <c r="M52" s="46"/>
      <c r="N52" s="46"/>
      <c r="O52" s="46"/>
      <c r="P52" s="51">
        <f t="shared" si="0"/>
        <v>0</v>
      </c>
      <c r="Q52" s="46"/>
      <c r="R52" s="56"/>
      <c r="S52" s="46"/>
      <c r="T52" s="45"/>
      <c r="U52" s="56"/>
      <c r="V52" s="44"/>
    </row>
    <row r="53" spans="1:22" x14ac:dyDescent="0.25">
      <c r="A53" s="43"/>
      <c r="B53" s="44"/>
      <c r="C53" s="44"/>
      <c r="D53" s="44"/>
      <c r="E53" s="44"/>
      <c r="F53" s="45"/>
      <c r="G53" s="43"/>
      <c r="H53" s="43"/>
      <c r="I53" s="45"/>
      <c r="J53" s="44"/>
      <c r="K53" s="43"/>
      <c r="L53" s="45"/>
      <c r="M53" s="46"/>
      <c r="N53" s="46"/>
      <c r="O53" s="46"/>
      <c r="P53" s="51">
        <f t="shared" si="0"/>
        <v>0</v>
      </c>
      <c r="Q53" s="46"/>
      <c r="R53" s="56"/>
      <c r="S53" s="46"/>
      <c r="T53" s="45"/>
      <c r="U53" s="56"/>
      <c r="V53" s="44"/>
    </row>
    <row r="54" spans="1:22" x14ac:dyDescent="0.25">
      <c r="A54" s="43"/>
      <c r="B54" s="44"/>
      <c r="C54" s="44"/>
      <c r="D54" s="44"/>
      <c r="E54" s="44"/>
      <c r="F54" s="45"/>
      <c r="G54" s="43"/>
      <c r="H54" s="43"/>
      <c r="I54" s="45"/>
      <c r="J54" s="44"/>
      <c r="K54" s="43"/>
      <c r="L54" s="45"/>
      <c r="M54" s="46"/>
      <c r="N54" s="46"/>
      <c r="O54" s="46"/>
      <c r="P54" s="51">
        <f t="shared" si="0"/>
        <v>0</v>
      </c>
      <c r="Q54" s="46"/>
      <c r="R54" s="56"/>
      <c r="S54" s="46"/>
      <c r="T54" s="45"/>
      <c r="U54" s="56"/>
      <c r="V54" s="44"/>
    </row>
    <row r="55" spans="1:22" x14ac:dyDescent="0.25">
      <c r="A55" s="43"/>
      <c r="B55" s="44"/>
      <c r="C55" s="44"/>
      <c r="D55" s="44"/>
      <c r="E55" s="44"/>
      <c r="F55" s="45"/>
      <c r="G55" s="43"/>
      <c r="H55" s="43"/>
      <c r="I55" s="45"/>
      <c r="J55" s="44"/>
      <c r="K55" s="43"/>
      <c r="L55" s="45"/>
      <c r="M55" s="46"/>
      <c r="N55" s="46"/>
      <c r="O55" s="46"/>
      <c r="P55" s="51">
        <f t="shared" si="0"/>
        <v>0</v>
      </c>
      <c r="Q55" s="46"/>
      <c r="R55" s="56"/>
      <c r="S55" s="46"/>
      <c r="T55" s="45"/>
      <c r="U55" s="56"/>
      <c r="V55" s="44"/>
    </row>
    <row r="56" spans="1:22" x14ac:dyDescent="0.25">
      <c r="A56" s="43"/>
      <c r="B56" s="44"/>
      <c r="C56" s="44"/>
      <c r="D56" s="44"/>
      <c r="E56" s="44"/>
      <c r="F56" s="45"/>
      <c r="G56" s="43"/>
      <c r="H56" s="43"/>
      <c r="I56" s="45"/>
      <c r="J56" s="44"/>
      <c r="K56" s="43"/>
      <c r="L56" s="45"/>
      <c r="M56" s="46"/>
      <c r="N56" s="46"/>
      <c r="O56" s="46"/>
      <c r="P56" s="51">
        <f t="shared" si="0"/>
        <v>0</v>
      </c>
      <c r="Q56" s="46"/>
      <c r="R56" s="56"/>
      <c r="S56" s="46"/>
      <c r="T56" s="45"/>
      <c r="U56" s="56"/>
      <c r="V56" s="44"/>
    </row>
    <row r="57" spans="1:22" x14ac:dyDescent="0.25">
      <c r="A57" s="43"/>
      <c r="B57" s="44"/>
      <c r="C57" s="44"/>
      <c r="D57" s="44"/>
      <c r="E57" s="44"/>
      <c r="F57" s="45"/>
      <c r="G57" s="43"/>
      <c r="H57" s="43"/>
      <c r="I57" s="45"/>
      <c r="J57" s="44"/>
      <c r="K57" s="43"/>
      <c r="L57" s="45"/>
      <c r="M57" s="46"/>
      <c r="N57" s="46"/>
      <c r="O57" s="46"/>
      <c r="P57" s="51">
        <f t="shared" si="0"/>
        <v>0</v>
      </c>
      <c r="Q57" s="46"/>
      <c r="R57" s="56"/>
      <c r="S57" s="46"/>
      <c r="T57" s="45"/>
      <c r="U57" s="56"/>
      <c r="V57" s="44"/>
    </row>
    <row r="58" spans="1:22" x14ac:dyDescent="0.25">
      <c r="A58" s="43"/>
      <c r="B58" s="44"/>
      <c r="C58" s="44"/>
      <c r="D58" s="44"/>
      <c r="E58" s="44"/>
      <c r="F58" s="45"/>
      <c r="G58" s="43"/>
      <c r="H58" s="43"/>
      <c r="I58" s="45"/>
      <c r="J58" s="44"/>
      <c r="K58" s="43"/>
      <c r="L58" s="45"/>
      <c r="M58" s="46"/>
      <c r="N58" s="46"/>
      <c r="O58" s="46"/>
      <c r="P58" s="51">
        <f t="shared" si="0"/>
        <v>0</v>
      </c>
      <c r="Q58" s="46"/>
      <c r="R58" s="56"/>
      <c r="S58" s="46"/>
      <c r="T58" s="45"/>
      <c r="U58" s="56"/>
      <c r="V58" s="44"/>
    </row>
    <row r="59" spans="1:22" x14ac:dyDescent="0.25">
      <c r="A59" s="43"/>
      <c r="B59" s="44"/>
      <c r="C59" s="44"/>
      <c r="D59" s="44"/>
      <c r="E59" s="44"/>
      <c r="F59" s="44"/>
      <c r="G59" s="43"/>
      <c r="H59" s="43"/>
      <c r="I59" s="44"/>
      <c r="J59" s="44"/>
      <c r="K59" s="43"/>
      <c r="L59" s="44"/>
      <c r="M59" s="47"/>
      <c r="N59" s="47"/>
      <c r="O59" s="47"/>
      <c r="P59" s="51">
        <f t="shared" si="0"/>
        <v>0</v>
      </c>
      <c r="Q59" s="43"/>
      <c r="R59" s="56"/>
      <c r="S59" s="43"/>
      <c r="T59" s="44"/>
      <c r="U59" s="56"/>
      <c r="V59" s="44"/>
    </row>
    <row r="60" spans="1:22" ht="13.8" thickBot="1" x14ac:dyDescent="0.3">
      <c r="M60" s="53">
        <f>SUM(M17:M59)</f>
        <v>0</v>
      </c>
      <c r="N60" s="52">
        <f>SUM(N17:N59)</f>
        <v>0</v>
      </c>
      <c r="O60" s="52">
        <f>SUM(O17:O59)</f>
        <v>0</v>
      </c>
      <c r="P60" s="52">
        <f>SUM(P17:P59)</f>
        <v>0</v>
      </c>
      <c r="Q60" s="52">
        <f>SUM(Q17:Q59)</f>
        <v>0</v>
      </c>
      <c r="R60" s="54"/>
      <c r="S60" s="52">
        <f>SUM(S17:S59)</f>
        <v>0</v>
      </c>
    </row>
    <row r="61" spans="1:22" ht="13.8" thickTop="1" x14ac:dyDescent="0.25"/>
  </sheetData>
  <mergeCells count="1">
    <mergeCell ref="A8:F8"/>
  </mergeCells>
  <phoneticPr fontId="0" type="noConversion"/>
  <dataValidations count="3">
    <dataValidation type="list" allowBlank="1" showInputMessage="1" showErrorMessage="1" sqref="U17:U58 K17:K58 R17:R58" xr:uid="{00000000-0002-0000-0000-000000000000}">
      <formula1>YN</formula1>
    </dataValidation>
    <dataValidation type="list" allowBlank="1" showInputMessage="1" showErrorMessage="1" sqref="H59:H1838" xr:uid="{00000000-0002-0000-0000-000001000000}">
      <formula1>"Category"</formula1>
    </dataValidation>
    <dataValidation type="list" allowBlank="1" showInputMessage="1" showErrorMessage="1" sqref="H17:H58" xr:uid="{00000000-0002-0000-0000-000002000000}">
      <formula1>Category</formula1>
    </dataValidation>
  </dataValidations>
  <pageMargins left="0.25" right="0.25" top="0.5" bottom="0.5" header="0.5" footer="0.5"/>
  <pageSetup paperSize="5" scale="55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CDD01A-076E-4359-9CD6-96A4C99AA2C2}">
          <x14:formula1>
            <xm:f>'Dropdown lookup'!$A$1:$A$82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2"/>
  <sheetViews>
    <sheetView showGridLines="0" zoomScaleNormal="100" workbookViewId="0">
      <selection activeCell="D1" sqref="D1"/>
    </sheetView>
  </sheetViews>
  <sheetFormatPr defaultColWidth="8.69921875" defaultRowHeight="13.2" x14ac:dyDescent="0.25"/>
  <cols>
    <col min="1" max="1" width="4" style="11" customWidth="1"/>
    <col min="2" max="2" width="12.8984375" style="11" customWidth="1"/>
    <col min="3" max="3" width="66.5" style="11" customWidth="1"/>
    <col min="4" max="4" width="1.5" style="11" customWidth="1"/>
    <col min="5" max="16384" width="8.69921875" style="11"/>
  </cols>
  <sheetData>
    <row r="1" spans="1:4" ht="20.25" customHeight="1" thickTop="1" x14ac:dyDescent="0.3">
      <c r="A1" s="85" t="s">
        <v>35</v>
      </c>
      <c r="B1" s="86"/>
      <c r="C1" s="86"/>
      <c r="D1" s="10"/>
    </row>
    <row r="2" spans="1:4" ht="20.25" customHeight="1" x14ac:dyDescent="0.3">
      <c r="A2" s="87" t="s">
        <v>264</v>
      </c>
      <c r="B2" s="88"/>
      <c r="C2" s="88"/>
      <c r="D2" s="12"/>
    </row>
    <row r="3" spans="1:4" ht="27.6" x14ac:dyDescent="0.25">
      <c r="A3" s="89" t="s">
        <v>36</v>
      </c>
      <c r="B3" s="90"/>
      <c r="C3" s="90"/>
      <c r="D3" s="91"/>
    </row>
    <row r="4" spans="1:4" ht="20.25" customHeight="1" x14ac:dyDescent="0.3">
      <c r="A4" s="92"/>
      <c r="B4" s="93"/>
      <c r="C4" s="93"/>
      <c r="D4" s="12"/>
    </row>
    <row r="5" spans="1:4" ht="20.25" customHeight="1" thickBot="1" x14ac:dyDescent="0.35">
      <c r="A5" s="13" t="s">
        <v>37</v>
      </c>
      <c r="B5" s="14"/>
      <c r="C5" s="15"/>
      <c r="D5" s="16"/>
    </row>
    <row r="6" spans="1:4" ht="15" x14ac:dyDescent="0.25">
      <c r="A6" s="17"/>
      <c r="B6" s="14"/>
      <c r="C6" s="14"/>
      <c r="D6" s="12"/>
    </row>
    <row r="7" spans="1:4" ht="15.6" hidden="1" x14ac:dyDescent="0.3">
      <c r="A7" s="18" t="s">
        <v>38</v>
      </c>
      <c r="B7" s="19" t="s">
        <v>39</v>
      </c>
      <c r="C7" s="14"/>
      <c r="D7" s="12"/>
    </row>
    <row r="8" spans="1:4" ht="27" hidden="1" customHeight="1" thickBot="1" x14ac:dyDescent="0.3">
      <c r="A8" s="20"/>
      <c r="B8" s="94"/>
      <c r="C8" s="94"/>
      <c r="D8" s="12"/>
    </row>
    <row r="9" spans="1:4" ht="15" hidden="1" x14ac:dyDescent="0.25">
      <c r="A9" s="20"/>
      <c r="B9" s="21" t="s">
        <v>40</v>
      </c>
      <c r="C9" s="21"/>
      <c r="D9" s="12"/>
    </row>
    <row r="10" spans="1:4" ht="25.5" hidden="1" customHeight="1" x14ac:dyDescent="0.3">
      <c r="A10" s="20"/>
      <c r="B10" s="22"/>
      <c r="C10" s="21"/>
      <c r="D10" s="12"/>
    </row>
    <row r="11" spans="1:4" ht="46.5" customHeight="1" x14ac:dyDescent="0.25">
      <c r="A11" s="23"/>
      <c r="B11" s="95" t="s">
        <v>48</v>
      </c>
      <c r="C11" s="95"/>
      <c r="D11" s="12"/>
    </row>
    <row r="12" spans="1:4" ht="39.75" customHeight="1" x14ac:dyDescent="0.25">
      <c r="A12" s="24" t="s">
        <v>41</v>
      </c>
      <c r="B12" s="97" t="s">
        <v>245</v>
      </c>
      <c r="C12" s="97"/>
      <c r="D12" s="12"/>
    </row>
    <row r="13" spans="1:4" ht="33.75" hidden="1" customHeight="1" x14ac:dyDescent="0.3">
      <c r="A13" s="18" t="s">
        <v>42</v>
      </c>
      <c r="B13" s="98" t="s">
        <v>43</v>
      </c>
      <c r="C13" s="99"/>
      <c r="D13" s="25"/>
    </row>
    <row r="14" spans="1:4" ht="39" customHeight="1" thickBot="1" x14ac:dyDescent="0.3">
      <c r="A14" s="26"/>
      <c r="B14" s="100"/>
      <c r="C14" s="100"/>
      <c r="D14" s="25"/>
    </row>
    <row r="15" spans="1:4" ht="22.5" customHeight="1" x14ac:dyDescent="0.25">
      <c r="A15" s="26"/>
      <c r="B15" s="27" t="s">
        <v>44</v>
      </c>
      <c r="C15" s="21"/>
      <c r="D15" s="25"/>
    </row>
    <row r="16" spans="1:4" ht="22.5" customHeight="1" thickBot="1" x14ac:dyDescent="0.3">
      <c r="A16" s="26"/>
      <c r="B16" s="101"/>
      <c r="C16" s="101"/>
      <c r="D16" s="25"/>
    </row>
    <row r="17" spans="1:4" ht="27.75" customHeight="1" x14ac:dyDescent="0.25">
      <c r="A17" s="26"/>
      <c r="B17" s="27" t="s">
        <v>45</v>
      </c>
      <c r="C17" s="21"/>
      <c r="D17" s="25"/>
    </row>
    <row r="18" spans="1:4" ht="69" customHeight="1" x14ac:dyDescent="0.25">
      <c r="A18" s="26"/>
      <c r="B18" s="102" t="s">
        <v>46</v>
      </c>
      <c r="C18" s="103"/>
      <c r="D18" s="25"/>
    </row>
    <row r="19" spans="1:4" ht="41.25" customHeight="1" x14ac:dyDescent="0.25">
      <c r="A19" s="24"/>
      <c r="B19" s="104" t="s">
        <v>47</v>
      </c>
      <c r="C19" s="105"/>
      <c r="D19" s="25"/>
    </row>
    <row r="20" spans="1:4" ht="15.6" x14ac:dyDescent="0.3">
      <c r="A20" s="28"/>
      <c r="B20" s="96" t="s">
        <v>246</v>
      </c>
      <c r="C20" s="96"/>
      <c r="D20" s="29"/>
    </row>
    <row r="21" spans="1:4" ht="6.75" customHeight="1" thickBot="1" x14ac:dyDescent="0.3">
      <c r="A21" s="30"/>
      <c r="B21" s="31"/>
      <c r="C21" s="32"/>
      <c r="D21" s="33"/>
    </row>
    <row r="22" spans="1:4" ht="13.8" thickTop="1" x14ac:dyDescent="0.25"/>
  </sheetData>
  <sheetProtection selectLockedCells="1"/>
  <protectedRanges>
    <protectedRange sqref="C5" name="Range1"/>
    <protectedRange sqref="B20:C20" name="Range2_1_2"/>
    <protectedRange sqref="B20:C20" name="Range4_2"/>
  </protectedRanges>
  <mergeCells count="13">
    <mergeCell ref="B11:C11"/>
    <mergeCell ref="B20:C20"/>
    <mergeCell ref="B12:C12"/>
    <mergeCell ref="B13:C13"/>
    <mergeCell ref="B14:C14"/>
    <mergeCell ref="B16:C16"/>
    <mergeCell ref="B18:C18"/>
    <mergeCell ref="B19:C19"/>
    <mergeCell ref="A1:C1"/>
    <mergeCell ref="A2:C2"/>
    <mergeCell ref="A3:D3"/>
    <mergeCell ref="A4:C4"/>
    <mergeCell ref="B8:C8"/>
  </mergeCells>
  <hyperlinks>
    <hyperlink ref="B20" r:id="rId1" display="VISION.CAFR@vermont.gov" xr:uid="{ED925DE0-C144-4F99-BFE6-64BFF527C201}"/>
    <hyperlink ref="B20:C20" r:id="rId2" display="VISION.ACFR" xr:uid="{8A919CFA-DD7E-4DA7-863F-AE0F008C6A31}"/>
  </hyperlinks>
  <printOptions horizontalCentered="1" verticalCentered="1"/>
  <pageMargins left="0.46" right="0.2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17</xdr:row>
                    <xdr:rowOff>152400</xdr:rowOff>
                  </from>
                  <to>
                    <xdr:col>1</xdr:col>
                    <xdr:colOff>22860</xdr:colOff>
                    <xdr:row>17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264F-5CD4-4010-88EA-6B8423B3EC5C}">
  <dimension ref="A1:C86"/>
  <sheetViews>
    <sheetView workbookViewId="0">
      <selection activeCell="E14" sqref="E14"/>
    </sheetView>
  </sheetViews>
  <sheetFormatPr defaultRowHeight="15.6" x14ac:dyDescent="0.3"/>
  <cols>
    <col min="2" max="2" width="40.296875" style="61" customWidth="1"/>
    <col min="3" max="3" width="18.09765625" style="58" customWidth="1"/>
  </cols>
  <sheetData>
    <row r="1" spans="1:3" x14ac:dyDescent="0.3">
      <c r="A1" t="s">
        <v>64</v>
      </c>
      <c r="B1" s="61" t="s">
        <v>65</v>
      </c>
      <c r="C1" s="63" t="s">
        <v>58</v>
      </c>
    </row>
    <row r="2" spans="1:3" x14ac:dyDescent="0.3">
      <c r="A2" t="s">
        <v>226</v>
      </c>
      <c r="B2" s="61" t="s">
        <v>66</v>
      </c>
    </row>
    <row r="3" spans="1:3" x14ac:dyDescent="0.3">
      <c r="A3" t="s">
        <v>67</v>
      </c>
      <c r="B3" s="61" t="s">
        <v>68</v>
      </c>
    </row>
    <row r="4" spans="1:3" x14ac:dyDescent="0.3">
      <c r="A4" t="s">
        <v>69</v>
      </c>
      <c r="B4" s="61" t="s">
        <v>70</v>
      </c>
    </row>
    <row r="5" spans="1:3" x14ac:dyDescent="0.3">
      <c r="A5" t="s">
        <v>71</v>
      </c>
      <c r="B5" s="61" t="s">
        <v>72</v>
      </c>
    </row>
    <row r="6" spans="1:3" x14ac:dyDescent="0.3">
      <c r="A6" t="s">
        <v>73</v>
      </c>
      <c r="B6" s="61" t="s">
        <v>74</v>
      </c>
    </row>
    <row r="7" spans="1:3" x14ac:dyDescent="0.3">
      <c r="A7" t="s">
        <v>75</v>
      </c>
      <c r="B7" s="61" t="s">
        <v>76</v>
      </c>
    </row>
    <row r="8" spans="1:3" x14ac:dyDescent="0.3">
      <c r="A8" t="s">
        <v>77</v>
      </c>
      <c r="B8" s="61" t="s">
        <v>78</v>
      </c>
    </row>
    <row r="9" spans="1:3" x14ac:dyDescent="0.3">
      <c r="A9" t="s">
        <v>79</v>
      </c>
      <c r="B9" s="61" t="s">
        <v>80</v>
      </c>
    </row>
    <row r="10" spans="1:3" x14ac:dyDescent="0.3">
      <c r="A10" t="s">
        <v>81</v>
      </c>
      <c r="B10" s="61" t="s">
        <v>82</v>
      </c>
    </row>
    <row r="11" spans="1:3" x14ac:dyDescent="0.3">
      <c r="A11" t="s">
        <v>83</v>
      </c>
      <c r="B11" s="61" t="s">
        <v>84</v>
      </c>
    </row>
    <row r="12" spans="1:3" x14ac:dyDescent="0.3">
      <c r="A12" t="s">
        <v>85</v>
      </c>
      <c r="B12" s="61" t="s">
        <v>86</v>
      </c>
    </row>
    <row r="13" spans="1:3" x14ac:dyDescent="0.3">
      <c r="A13" t="s">
        <v>87</v>
      </c>
      <c r="B13" s="61" t="s">
        <v>88</v>
      </c>
    </row>
    <row r="14" spans="1:3" x14ac:dyDescent="0.3">
      <c r="A14" t="s">
        <v>89</v>
      </c>
      <c r="B14" s="61" t="s">
        <v>90</v>
      </c>
    </row>
    <row r="15" spans="1:3" x14ac:dyDescent="0.3">
      <c r="A15" t="s">
        <v>91</v>
      </c>
      <c r="B15" s="61" t="s">
        <v>92</v>
      </c>
    </row>
    <row r="16" spans="1:3" x14ac:dyDescent="0.3">
      <c r="A16" t="s">
        <v>93</v>
      </c>
      <c r="B16" s="61" t="s">
        <v>94</v>
      </c>
    </row>
    <row r="17" spans="1:3" x14ac:dyDescent="0.3">
      <c r="A17" t="s">
        <v>95</v>
      </c>
      <c r="B17" s="61" t="s">
        <v>96</v>
      </c>
    </row>
    <row r="18" spans="1:3" x14ac:dyDescent="0.3">
      <c r="A18" t="s">
        <v>97</v>
      </c>
      <c r="B18" s="61" t="s">
        <v>98</v>
      </c>
    </row>
    <row r="19" spans="1:3" x14ac:dyDescent="0.3">
      <c r="A19" t="s">
        <v>99</v>
      </c>
      <c r="B19" s="61" t="s">
        <v>100</v>
      </c>
    </row>
    <row r="20" spans="1:3" x14ac:dyDescent="0.3">
      <c r="A20" t="s">
        <v>101</v>
      </c>
      <c r="B20" s="61" t="s">
        <v>102</v>
      </c>
    </row>
    <row r="21" spans="1:3" x14ac:dyDescent="0.3">
      <c r="A21" t="s">
        <v>103</v>
      </c>
      <c r="B21" s="61" t="s">
        <v>104</v>
      </c>
    </row>
    <row r="22" spans="1:3" x14ac:dyDescent="0.3">
      <c r="A22" t="s">
        <v>105</v>
      </c>
      <c r="B22" s="61" t="s">
        <v>106</v>
      </c>
    </row>
    <row r="23" spans="1:3" x14ac:dyDescent="0.3">
      <c r="A23" t="s">
        <v>107</v>
      </c>
      <c r="B23" s="61" t="s">
        <v>108</v>
      </c>
    </row>
    <row r="24" spans="1:3" x14ac:dyDescent="0.3">
      <c r="A24" t="s">
        <v>109</v>
      </c>
      <c r="B24" s="61" t="s">
        <v>110</v>
      </c>
    </row>
    <row r="25" spans="1:3" x14ac:dyDescent="0.3">
      <c r="A25" t="s">
        <v>111</v>
      </c>
      <c r="B25" s="61" t="s">
        <v>112</v>
      </c>
    </row>
    <row r="26" spans="1:3" x14ac:dyDescent="0.3">
      <c r="A26" t="s">
        <v>113</v>
      </c>
      <c r="B26" s="61" t="s">
        <v>114</v>
      </c>
    </row>
    <row r="27" spans="1:3" x14ac:dyDescent="0.3">
      <c r="A27" t="s">
        <v>115</v>
      </c>
      <c r="B27" s="61" t="s">
        <v>116</v>
      </c>
    </row>
    <row r="28" spans="1:3" x14ac:dyDescent="0.3">
      <c r="A28" t="s">
        <v>117</v>
      </c>
      <c r="B28" s="61" t="s">
        <v>118</v>
      </c>
    </row>
    <row r="29" spans="1:3" x14ac:dyDescent="0.3">
      <c r="A29" t="s">
        <v>119</v>
      </c>
      <c r="B29" s="61" t="s">
        <v>120</v>
      </c>
    </row>
    <row r="30" spans="1:3" x14ac:dyDescent="0.3">
      <c r="A30" t="s">
        <v>121</v>
      </c>
      <c r="B30" s="61" t="s">
        <v>122</v>
      </c>
    </row>
    <row r="31" spans="1:3" x14ac:dyDescent="0.3">
      <c r="A31" t="s">
        <v>123</v>
      </c>
      <c r="B31" s="61" t="s">
        <v>124</v>
      </c>
    </row>
    <row r="32" spans="1:3" x14ac:dyDescent="0.3">
      <c r="A32" t="s">
        <v>61</v>
      </c>
      <c r="B32" s="61" t="s">
        <v>125</v>
      </c>
      <c r="C32" s="58">
        <v>366944</v>
      </c>
    </row>
    <row r="33" spans="1:2" x14ac:dyDescent="0.3">
      <c r="A33" t="s">
        <v>126</v>
      </c>
      <c r="B33" s="61" t="s">
        <v>127</v>
      </c>
    </row>
    <row r="34" spans="1:2" x14ac:dyDescent="0.3">
      <c r="A34" t="s">
        <v>128</v>
      </c>
      <c r="B34" s="61" t="s">
        <v>129</v>
      </c>
    </row>
    <row r="35" spans="1:2" x14ac:dyDescent="0.3">
      <c r="A35" t="s">
        <v>130</v>
      </c>
      <c r="B35" s="61" t="s">
        <v>131</v>
      </c>
    </row>
    <row r="36" spans="1:2" x14ac:dyDescent="0.3">
      <c r="A36" t="s">
        <v>132</v>
      </c>
      <c r="B36" s="61" t="s">
        <v>133</v>
      </c>
    </row>
    <row r="37" spans="1:2" x14ac:dyDescent="0.3">
      <c r="A37" t="s">
        <v>134</v>
      </c>
      <c r="B37" s="61" t="s">
        <v>135</v>
      </c>
    </row>
    <row r="38" spans="1:2" x14ac:dyDescent="0.3">
      <c r="A38" t="s">
        <v>136</v>
      </c>
      <c r="B38" s="61" t="s">
        <v>137</v>
      </c>
    </row>
    <row r="39" spans="1:2" x14ac:dyDescent="0.3">
      <c r="A39" t="s">
        <v>138</v>
      </c>
      <c r="B39" s="61" t="s">
        <v>139</v>
      </c>
    </row>
    <row r="40" spans="1:2" x14ac:dyDescent="0.3">
      <c r="A40" t="s">
        <v>140</v>
      </c>
      <c r="B40" s="61" t="s">
        <v>141</v>
      </c>
    </row>
    <row r="41" spans="1:2" x14ac:dyDescent="0.3">
      <c r="A41" t="s">
        <v>142</v>
      </c>
      <c r="B41" s="61" t="s">
        <v>143</v>
      </c>
    </row>
    <row r="42" spans="1:2" x14ac:dyDescent="0.3">
      <c r="A42" t="s">
        <v>144</v>
      </c>
      <c r="B42" s="61" t="s">
        <v>145</v>
      </c>
    </row>
    <row r="43" spans="1:2" x14ac:dyDescent="0.3">
      <c r="A43" t="s">
        <v>146</v>
      </c>
      <c r="B43" s="61" t="s">
        <v>147</v>
      </c>
    </row>
    <row r="44" spans="1:2" x14ac:dyDescent="0.3">
      <c r="A44" t="s">
        <v>148</v>
      </c>
      <c r="B44" s="61" t="s">
        <v>149</v>
      </c>
    </row>
    <row r="45" spans="1:2" x14ac:dyDescent="0.3">
      <c r="A45" t="s">
        <v>150</v>
      </c>
      <c r="B45" s="61" t="s">
        <v>151</v>
      </c>
    </row>
    <row r="46" spans="1:2" x14ac:dyDescent="0.3">
      <c r="A46" t="s">
        <v>152</v>
      </c>
      <c r="B46" s="61" t="s">
        <v>153</v>
      </c>
    </row>
    <row r="47" spans="1:2" x14ac:dyDescent="0.3">
      <c r="A47" t="s">
        <v>154</v>
      </c>
      <c r="B47" s="61" t="s">
        <v>155</v>
      </c>
    </row>
    <row r="48" spans="1:2" x14ac:dyDescent="0.3">
      <c r="A48" t="s">
        <v>156</v>
      </c>
      <c r="B48" s="61" t="s">
        <v>157</v>
      </c>
    </row>
    <row r="49" spans="1:2" x14ac:dyDescent="0.3">
      <c r="A49" t="s">
        <v>158</v>
      </c>
      <c r="B49" s="61" t="s">
        <v>159</v>
      </c>
    </row>
    <row r="50" spans="1:2" x14ac:dyDescent="0.3">
      <c r="A50" t="s">
        <v>160</v>
      </c>
      <c r="B50" s="61" t="s">
        <v>161</v>
      </c>
    </row>
    <row r="51" spans="1:2" x14ac:dyDescent="0.3">
      <c r="A51" t="s">
        <v>162</v>
      </c>
      <c r="B51" s="61" t="s">
        <v>163</v>
      </c>
    </row>
    <row r="52" spans="1:2" x14ac:dyDescent="0.3">
      <c r="A52" t="s">
        <v>164</v>
      </c>
      <c r="B52" s="61" t="s">
        <v>165</v>
      </c>
    </row>
    <row r="53" spans="1:2" x14ac:dyDescent="0.3">
      <c r="A53" t="s">
        <v>166</v>
      </c>
      <c r="B53" s="61" t="s">
        <v>167</v>
      </c>
    </row>
    <row r="54" spans="1:2" x14ac:dyDescent="0.3">
      <c r="A54" t="s">
        <v>168</v>
      </c>
      <c r="B54" s="61" t="s">
        <v>169</v>
      </c>
    </row>
    <row r="55" spans="1:2" x14ac:dyDescent="0.3">
      <c r="A55" t="s">
        <v>170</v>
      </c>
      <c r="B55" s="61" t="s">
        <v>171</v>
      </c>
    </row>
    <row r="56" spans="1:2" x14ac:dyDescent="0.3">
      <c r="A56" t="s">
        <v>172</v>
      </c>
      <c r="B56" s="61" t="s">
        <v>173</v>
      </c>
    </row>
    <row r="57" spans="1:2" x14ac:dyDescent="0.3">
      <c r="A57" t="s">
        <v>174</v>
      </c>
      <c r="B57" s="61" t="s">
        <v>175</v>
      </c>
    </row>
    <row r="58" spans="1:2" x14ac:dyDescent="0.3">
      <c r="A58" t="s">
        <v>176</v>
      </c>
      <c r="B58" s="61" t="s">
        <v>177</v>
      </c>
    </row>
    <row r="59" spans="1:2" x14ac:dyDescent="0.3">
      <c r="A59" t="s">
        <v>178</v>
      </c>
      <c r="B59" s="61" t="s">
        <v>179</v>
      </c>
    </row>
    <row r="60" spans="1:2" x14ac:dyDescent="0.3">
      <c r="A60" t="s">
        <v>180</v>
      </c>
      <c r="B60" s="61" t="s">
        <v>181</v>
      </c>
    </row>
    <row r="61" spans="1:2" x14ac:dyDescent="0.3">
      <c r="A61" t="s">
        <v>182</v>
      </c>
      <c r="B61" s="61" t="s">
        <v>183</v>
      </c>
    </row>
    <row r="62" spans="1:2" x14ac:dyDescent="0.3">
      <c r="A62" t="s">
        <v>184</v>
      </c>
      <c r="B62" s="61" t="s">
        <v>185</v>
      </c>
    </row>
    <row r="63" spans="1:2" x14ac:dyDescent="0.3">
      <c r="A63" t="s">
        <v>186</v>
      </c>
      <c r="B63" s="61" t="s">
        <v>187</v>
      </c>
    </row>
    <row r="64" spans="1:2" x14ac:dyDescent="0.3">
      <c r="A64" t="s">
        <v>188</v>
      </c>
      <c r="B64" s="61" t="s">
        <v>169</v>
      </c>
    </row>
    <row r="65" spans="1:3" x14ac:dyDescent="0.3">
      <c r="A65" t="s">
        <v>189</v>
      </c>
      <c r="B65" s="61" t="s">
        <v>190</v>
      </c>
    </row>
    <row r="66" spans="1:3" x14ac:dyDescent="0.3">
      <c r="A66" t="s">
        <v>191</v>
      </c>
      <c r="B66" s="61" t="s">
        <v>192</v>
      </c>
    </row>
    <row r="67" spans="1:3" x14ac:dyDescent="0.3">
      <c r="A67" t="s">
        <v>193</v>
      </c>
      <c r="B67" s="61" t="s">
        <v>194</v>
      </c>
    </row>
    <row r="68" spans="1:3" x14ac:dyDescent="0.3">
      <c r="A68" t="s">
        <v>195</v>
      </c>
      <c r="B68" s="61" t="s">
        <v>196</v>
      </c>
    </row>
    <row r="69" spans="1:3" x14ac:dyDescent="0.3">
      <c r="A69" t="s">
        <v>197</v>
      </c>
      <c r="B69" s="61" t="s">
        <v>198</v>
      </c>
    </row>
    <row r="70" spans="1:3" x14ac:dyDescent="0.3">
      <c r="A70" t="s">
        <v>199</v>
      </c>
      <c r="B70" s="61" t="s">
        <v>200</v>
      </c>
    </row>
    <row r="71" spans="1:3" x14ac:dyDescent="0.3">
      <c r="A71" t="s">
        <v>60</v>
      </c>
      <c r="B71" s="61" t="s">
        <v>201</v>
      </c>
      <c r="C71" s="58">
        <v>7967000</v>
      </c>
    </row>
    <row r="72" spans="1:3" x14ac:dyDescent="0.3">
      <c r="A72" t="s">
        <v>202</v>
      </c>
      <c r="B72" s="61" t="s">
        <v>203</v>
      </c>
    </row>
    <row r="73" spans="1:3" x14ac:dyDescent="0.3">
      <c r="A73" t="s">
        <v>204</v>
      </c>
      <c r="B73" s="61" t="s">
        <v>205</v>
      </c>
    </row>
    <row r="74" spans="1:3" x14ac:dyDescent="0.3">
      <c r="A74" t="s">
        <v>206</v>
      </c>
      <c r="B74" s="61" t="s">
        <v>207</v>
      </c>
    </row>
    <row r="75" spans="1:3" x14ac:dyDescent="0.3">
      <c r="A75" t="s">
        <v>208</v>
      </c>
      <c r="B75" s="61" t="s">
        <v>209</v>
      </c>
    </row>
    <row r="76" spans="1:3" x14ac:dyDescent="0.3">
      <c r="A76" t="s">
        <v>210</v>
      </c>
      <c r="B76" s="61" t="s">
        <v>211</v>
      </c>
    </row>
    <row r="77" spans="1:3" x14ac:dyDescent="0.3">
      <c r="A77" t="s">
        <v>212</v>
      </c>
      <c r="B77" s="61" t="s">
        <v>213</v>
      </c>
    </row>
    <row r="78" spans="1:3" x14ac:dyDescent="0.3">
      <c r="A78" t="s">
        <v>214</v>
      </c>
      <c r="B78" s="61" t="s">
        <v>215</v>
      </c>
    </row>
    <row r="79" spans="1:3" x14ac:dyDescent="0.3">
      <c r="A79" t="s">
        <v>216</v>
      </c>
      <c r="B79" s="61" t="s">
        <v>217</v>
      </c>
    </row>
    <row r="80" spans="1:3" x14ac:dyDescent="0.3">
      <c r="A80" t="s">
        <v>218</v>
      </c>
      <c r="B80" s="61" t="s">
        <v>219</v>
      </c>
    </row>
    <row r="81" spans="1:3" x14ac:dyDescent="0.3">
      <c r="A81" t="s">
        <v>62</v>
      </c>
      <c r="B81" s="61" t="s">
        <v>220</v>
      </c>
      <c r="C81" s="58">
        <v>106519</v>
      </c>
    </row>
    <row r="82" spans="1:3" x14ac:dyDescent="0.3">
      <c r="A82" t="s">
        <v>221</v>
      </c>
      <c r="B82" s="62" t="s">
        <v>222</v>
      </c>
    </row>
    <row r="83" spans="1:3" x14ac:dyDescent="0.3">
      <c r="A83" t="s">
        <v>226</v>
      </c>
    </row>
    <row r="85" spans="1:3" x14ac:dyDescent="0.3">
      <c r="B85" s="61" t="s">
        <v>223</v>
      </c>
      <c r="C85" s="58">
        <v>8440463</v>
      </c>
    </row>
    <row r="86" spans="1:3" x14ac:dyDescent="0.3">
      <c r="B86" s="61" t="s">
        <v>224</v>
      </c>
      <c r="C86" s="58">
        <v>8440463</v>
      </c>
    </row>
  </sheetData>
  <sheetProtection algorithmName="SHA-512" hashValue="Obs9wpmnYudccDoGvhhWyFPAqsvybUPCYaqws4kihiTf2ml7IYcDqkubr82M0ZA3o+6rtW7AeTo4KhmwRB3w9A==" saltValue="Ym8kGchPlVUKGHATEa78X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F15C-E87A-4318-9B0D-B7A5F6F89135}">
  <dimension ref="A1:C85"/>
  <sheetViews>
    <sheetView workbookViewId="0">
      <selection activeCell="C11" sqref="C11"/>
    </sheetView>
  </sheetViews>
  <sheetFormatPr defaultRowHeight="13.2" x14ac:dyDescent="0.25"/>
  <cols>
    <col min="1" max="1" width="8.796875" style="1"/>
    <col min="2" max="2" width="26.5" style="1" customWidth="1"/>
    <col min="3" max="3" width="12.796875" style="57" bestFit="1" customWidth="1"/>
    <col min="4" max="16384" width="8.796875" style="1"/>
  </cols>
  <sheetData>
    <row r="1" spans="1:3" x14ac:dyDescent="0.25">
      <c r="A1" s="1" t="s">
        <v>64</v>
      </c>
      <c r="B1" s="1" t="s">
        <v>65</v>
      </c>
      <c r="C1" s="57" t="s">
        <v>228</v>
      </c>
    </row>
    <row r="2" spans="1:3" x14ac:dyDescent="0.25">
      <c r="A2" s="1" t="s">
        <v>67</v>
      </c>
      <c r="B2" s="1" t="s">
        <v>68</v>
      </c>
    </row>
    <row r="3" spans="1:3" x14ac:dyDescent="0.25">
      <c r="A3" s="1" t="s">
        <v>69</v>
      </c>
      <c r="B3" s="1" t="s">
        <v>70</v>
      </c>
    </row>
    <row r="4" spans="1:3" x14ac:dyDescent="0.25">
      <c r="A4" s="1" t="s">
        <v>71</v>
      </c>
      <c r="B4" s="1" t="s">
        <v>72</v>
      </c>
    </row>
    <row r="5" spans="1:3" x14ac:dyDescent="0.25">
      <c r="A5" s="1" t="s">
        <v>73</v>
      </c>
      <c r="B5" s="1" t="s">
        <v>74</v>
      </c>
    </row>
    <row r="6" spans="1:3" x14ac:dyDescent="0.25">
      <c r="A6" s="1" t="s">
        <v>75</v>
      </c>
      <c r="B6" s="1" t="s">
        <v>76</v>
      </c>
    </row>
    <row r="7" spans="1:3" x14ac:dyDescent="0.25">
      <c r="A7" s="1" t="s">
        <v>77</v>
      </c>
      <c r="B7" s="1" t="s">
        <v>78</v>
      </c>
    </row>
    <row r="8" spans="1:3" x14ac:dyDescent="0.25">
      <c r="A8" s="1" t="s">
        <v>79</v>
      </c>
      <c r="B8" s="1" t="s">
        <v>80</v>
      </c>
    </row>
    <row r="9" spans="1:3" x14ac:dyDescent="0.25">
      <c r="A9" s="1" t="s">
        <v>81</v>
      </c>
      <c r="B9" s="1" t="s">
        <v>82</v>
      </c>
    </row>
    <row r="10" spans="1:3" x14ac:dyDescent="0.25">
      <c r="A10" s="1" t="s">
        <v>83</v>
      </c>
      <c r="B10" s="1" t="s">
        <v>84</v>
      </c>
      <c r="C10" s="57">
        <v>300000</v>
      </c>
    </row>
    <row r="11" spans="1:3" x14ac:dyDescent="0.25">
      <c r="A11" s="1" t="s">
        <v>85</v>
      </c>
      <c r="B11" s="1" t="s">
        <v>86</v>
      </c>
    </row>
    <row r="12" spans="1:3" x14ac:dyDescent="0.25">
      <c r="A12" s="1" t="s">
        <v>87</v>
      </c>
      <c r="B12" s="1" t="s">
        <v>88</v>
      </c>
    </row>
    <row r="13" spans="1:3" x14ac:dyDescent="0.25">
      <c r="A13" s="1" t="s">
        <v>89</v>
      </c>
      <c r="B13" s="1" t="s">
        <v>90</v>
      </c>
    </row>
    <row r="14" spans="1:3" x14ac:dyDescent="0.25">
      <c r="A14" s="1" t="s">
        <v>91</v>
      </c>
      <c r="B14" s="1" t="s">
        <v>92</v>
      </c>
    </row>
    <row r="15" spans="1:3" x14ac:dyDescent="0.25">
      <c r="A15" s="1" t="s">
        <v>93</v>
      </c>
      <c r="B15" s="1" t="s">
        <v>94</v>
      </c>
    </row>
    <row r="16" spans="1:3" x14ac:dyDescent="0.25">
      <c r="A16" s="1" t="s">
        <v>95</v>
      </c>
      <c r="B16" s="1" t="s">
        <v>96</v>
      </c>
    </row>
    <row r="17" spans="1:2" x14ac:dyDescent="0.25">
      <c r="A17" s="1" t="s">
        <v>97</v>
      </c>
      <c r="B17" s="1" t="s">
        <v>98</v>
      </c>
    </row>
    <row r="18" spans="1:2" x14ac:dyDescent="0.25">
      <c r="A18" s="1" t="s">
        <v>99</v>
      </c>
      <c r="B18" s="1" t="s">
        <v>100</v>
      </c>
    </row>
    <row r="19" spans="1:2" x14ac:dyDescent="0.25">
      <c r="A19" s="1" t="s">
        <v>101</v>
      </c>
      <c r="B19" s="1" t="s">
        <v>102</v>
      </c>
    </row>
    <row r="20" spans="1:2" x14ac:dyDescent="0.25">
      <c r="A20" s="1" t="s">
        <v>103</v>
      </c>
      <c r="B20" s="1" t="s">
        <v>104</v>
      </c>
    </row>
    <row r="21" spans="1:2" x14ac:dyDescent="0.25">
      <c r="A21" s="1" t="s">
        <v>105</v>
      </c>
      <c r="B21" s="1" t="s">
        <v>106</v>
      </c>
    </row>
    <row r="22" spans="1:2" x14ac:dyDescent="0.25">
      <c r="A22" s="1" t="s">
        <v>107</v>
      </c>
      <c r="B22" s="1" t="s">
        <v>108</v>
      </c>
    </row>
    <row r="23" spans="1:2" x14ac:dyDescent="0.25">
      <c r="A23" s="1" t="s">
        <v>109</v>
      </c>
      <c r="B23" s="1" t="s">
        <v>110</v>
      </c>
    </row>
    <row r="24" spans="1:2" x14ac:dyDescent="0.25">
      <c r="A24" s="1" t="s">
        <v>111</v>
      </c>
      <c r="B24" s="1" t="s">
        <v>112</v>
      </c>
    </row>
    <row r="25" spans="1:2" x14ac:dyDescent="0.25">
      <c r="A25" s="1" t="s">
        <v>113</v>
      </c>
      <c r="B25" s="1" t="s">
        <v>114</v>
      </c>
    </row>
    <row r="26" spans="1:2" x14ac:dyDescent="0.25">
      <c r="A26" s="1" t="s">
        <v>115</v>
      </c>
      <c r="B26" s="1" t="s">
        <v>116</v>
      </c>
    </row>
    <row r="27" spans="1:2" x14ac:dyDescent="0.25">
      <c r="A27" s="1" t="s">
        <v>117</v>
      </c>
      <c r="B27" s="1" t="s">
        <v>118</v>
      </c>
    </row>
    <row r="28" spans="1:2" x14ac:dyDescent="0.25">
      <c r="A28" s="1" t="s">
        <v>119</v>
      </c>
      <c r="B28" s="1" t="s">
        <v>120</v>
      </c>
    </row>
    <row r="29" spans="1:2" x14ac:dyDescent="0.25">
      <c r="A29" s="1" t="s">
        <v>121</v>
      </c>
      <c r="B29" s="1" t="s">
        <v>122</v>
      </c>
    </row>
    <row r="30" spans="1:2" x14ac:dyDescent="0.25">
      <c r="A30" s="1" t="s">
        <v>123</v>
      </c>
      <c r="B30" s="1" t="s">
        <v>124</v>
      </c>
    </row>
    <row r="31" spans="1:2" x14ac:dyDescent="0.25">
      <c r="A31" s="1" t="s">
        <v>61</v>
      </c>
      <c r="B31" s="1" t="s">
        <v>125</v>
      </c>
    </row>
    <row r="32" spans="1:2" x14ac:dyDescent="0.25">
      <c r="A32" s="1" t="s">
        <v>126</v>
      </c>
      <c r="B32" s="1" t="s">
        <v>127</v>
      </c>
    </row>
    <row r="33" spans="1:2" x14ac:dyDescent="0.25">
      <c r="A33" s="1" t="s">
        <v>128</v>
      </c>
      <c r="B33" s="1" t="s">
        <v>129</v>
      </c>
    </row>
    <row r="34" spans="1:2" x14ac:dyDescent="0.25">
      <c r="A34" s="1" t="s">
        <v>130</v>
      </c>
      <c r="B34" s="1" t="s">
        <v>131</v>
      </c>
    </row>
    <row r="35" spans="1:2" x14ac:dyDescent="0.25">
      <c r="A35" s="1" t="s">
        <v>132</v>
      </c>
      <c r="B35" s="1" t="s">
        <v>133</v>
      </c>
    </row>
    <row r="36" spans="1:2" x14ac:dyDescent="0.25">
      <c r="A36" s="1" t="s">
        <v>134</v>
      </c>
      <c r="B36" s="1" t="s">
        <v>135</v>
      </c>
    </row>
    <row r="37" spans="1:2" x14ac:dyDescent="0.25">
      <c r="A37" s="1" t="s">
        <v>136</v>
      </c>
      <c r="B37" s="1" t="s">
        <v>137</v>
      </c>
    </row>
    <row r="38" spans="1:2" x14ac:dyDescent="0.25">
      <c r="A38" s="1" t="s">
        <v>138</v>
      </c>
      <c r="B38" s="1" t="s">
        <v>139</v>
      </c>
    </row>
    <row r="39" spans="1:2" x14ac:dyDescent="0.25">
      <c r="A39" s="1" t="s">
        <v>140</v>
      </c>
      <c r="B39" s="1" t="s">
        <v>141</v>
      </c>
    </row>
    <row r="40" spans="1:2" x14ac:dyDescent="0.25">
      <c r="A40" s="1" t="s">
        <v>142</v>
      </c>
      <c r="B40" s="1" t="s">
        <v>143</v>
      </c>
    </row>
    <row r="41" spans="1:2" x14ac:dyDescent="0.25">
      <c r="A41" s="1" t="s">
        <v>144</v>
      </c>
      <c r="B41" s="1" t="s">
        <v>145</v>
      </c>
    </row>
    <row r="42" spans="1:2" x14ac:dyDescent="0.25">
      <c r="A42" s="1" t="s">
        <v>146</v>
      </c>
      <c r="B42" s="1" t="s">
        <v>147</v>
      </c>
    </row>
    <row r="43" spans="1:2" x14ac:dyDescent="0.25">
      <c r="A43" s="1" t="s">
        <v>148</v>
      </c>
      <c r="B43" s="1" t="s">
        <v>149</v>
      </c>
    </row>
    <row r="44" spans="1:2" x14ac:dyDescent="0.25">
      <c r="A44" s="1" t="s">
        <v>150</v>
      </c>
      <c r="B44" s="1" t="s">
        <v>151</v>
      </c>
    </row>
    <row r="45" spans="1:2" x14ac:dyDescent="0.25">
      <c r="A45" s="1" t="s">
        <v>152</v>
      </c>
      <c r="B45" s="1" t="s">
        <v>153</v>
      </c>
    </row>
    <row r="46" spans="1:2" x14ac:dyDescent="0.25">
      <c r="A46" s="1" t="s">
        <v>154</v>
      </c>
      <c r="B46" s="1" t="s">
        <v>155</v>
      </c>
    </row>
    <row r="47" spans="1:2" x14ac:dyDescent="0.25">
      <c r="A47" s="1" t="s">
        <v>156</v>
      </c>
      <c r="B47" s="1" t="s">
        <v>157</v>
      </c>
    </row>
    <row r="48" spans="1:2" x14ac:dyDescent="0.25">
      <c r="A48" s="1" t="s">
        <v>158</v>
      </c>
      <c r="B48" s="1" t="s">
        <v>159</v>
      </c>
    </row>
    <row r="49" spans="1:2" x14ac:dyDescent="0.25">
      <c r="A49" s="1" t="s">
        <v>160</v>
      </c>
      <c r="B49" s="1" t="s">
        <v>161</v>
      </c>
    </row>
    <row r="50" spans="1:2" x14ac:dyDescent="0.25">
      <c r="A50" s="1" t="s">
        <v>162</v>
      </c>
      <c r="B50" s="1" t="s">
        <v>163</v>
      </c>
    </row>
    <row r="51" spans="1:2" x14ac:dyDescent="0.25">
      <c r="A51" s="1" t="s">
        <v>164</v>
      </c>
      <c r="B51" s="1" t="s">
        <v>165</v>
      </c>
    </row>
    <row r="52" spans="1:2" x14ac:dyDescent="0.25">
      <c r="A52" s="1" t="s">
        <v>166</v>
      </c>
      <c r="B52" s="1" t="s">
        <v>167</v>
      </c>
    </row>
    <row r="53" spans="1:2" x14ac:dyDescent="0.25">
      <c r="A53" s="1" t="s">
        <v>168</v>
      </c>
      <c r="B53" s="1" t="s">
        <v>169</v>
      </c>
    </row>
    <row r="54" spans="1:2" x14ac:dyDescent="0.25">
      <c r="A54" s="1" t="s">
        <v>170</v>
      </c>
      <c r="B54" s="1" t="s">
        <v>171</v>
      </c>
    </row>
    <row r="55" spans="1:2" x14ac:dyDescent="0.25">
      <c r="A55" s="1" t="s">
        <v>172</v>
      </c>
      <c r="B55" s="1" t="s">
        <v>173</v>
      </c>
    </row>
    <row r="56" spans="1:2" x14ac:dyDescent="0.25">
      <c r="A56" s="1" t="s">
        <v>174</v>
      </c>
      <c r="B56" s="1" t="s">
        <v>175</v>
      </c>
    </row>
    <row r="57" spans="1:2" x14ac:dyDescent="0.25">
      <c r="A57" s="1" t="s">
        <v>176</v>
      </c>
      <c r="B57" s="1" t="s">
        <v>177</v>
      </c>
    </row>
    <row r="58" spans="1:2" x14ac:dyDescent="0.25">
      <c r="A58" s="1" t="s">
        <v>178</v>
      </c>
      <c r="B58" s="1" t="s">
        <v>179</v>
      </c>
    </row>
    <row r="59" spans="1:2" x14ac:dyDescent="0.25">
      <c r="A59" s="1" t="s">
        <v>180</v>
      </c>
      <c r="B59" s="1" t="s">
        <v>181</v>
      </c>
    </row>
    <row r="60" spans="1:2" x14ac:dyDescent="0.25">
      <c r="A60" s="1" t="s">
        <v>182</v>
      </c>
      <c r="B60" s="1" t="s">
        <v>183</v>
      </c>
    </row>
    <row r="61" spans="1:2" x14ac:dyDescent="0.25">
      <c r="A61" s="1" t="s">
        <v>184</v>
      </c>
      <c r="B61" s="1" t="s">
        <v>185</v>
      </c>
    </row>
    <row r="62" spans="1:2" x14ac:dyDescent="0.25">
      <c r="A62" s="1" t="s">
        <v>186</v>
      </c>
      <c r="B62" s="1" t="s">
        <v>187</v>
      </c>
    </row>
    <row r="63" spans="1:2" x14ac:dyDescent="0.25">
      <c r="A63" s="1" t="s">
        <v>188</v>
      </c>
      <c r="B63" s="1" t="s">
        <v>169</v>
      </c>
    </row>
    <row r="64" spans="1:2" x14ac:dyDescent="0.25">
      <c r="A64" s="1" t="s">
        <v>189</v>
      </c>
      <c r="B64" s="1" t="s">
        <v>190</v>
      </c>
    </row>
    <row r="65" spans="1:3" x14ac:dyDescent="0.25">
      <c r="A65" s="1" t="s">
        <v>191</v>
      </c>
      <c r="B65" s="1" t="s">
        <v>192</v>
      </c>
    </row>
    <row r="66" spans="1:3" x14ac:dyDescent="0.25">
      <c r="A66" s="1" t="s">
        <v>193</v>
      </c>
      <c r="B66" s="1" t="s">
        <v>194</v>
      </c>
    </row>
    <row r="67" spans="1:3" x14ac:dyDescent="0.25">
      <c r="A67" s="1" t="s">
        <v>195</v>
      </c>
      <c r="B67" s="1" t="s">
        <v>196</v>
      </c>
    </row>
    <row r="68" spans="1:3" x14ac:dyDescent="0.25">
      <c r="A68" s="1" t="s">
        <v>197</v>
      </c>
      <c r="B68" s="1" t="s">
        <v>198</v>
      </c>
    </row>
    <row r="69" spans="1:3" x14ac:dyDescent="0.25">
      <c r="A69" s="1" t="s">
        <v>199</v>
      </c>
      <c r="B69" s="1" t="s">
        <v>200</v>
      </c>
    </row>
    <row r="70" spans="1:3" x14ac:dyDescent="0.25">
      <c r="A70" s="1" t="s">
        <v>60</v>
      </c>
      <c r="B70" s="1" t="s">
        <v>201</v>
      </c>
      <c r="C70" s="57">
        <v>8025500</v>
      </c>
    </row>
    <row r="71" spans="1:3" x14ac:dyDescent="0.25">
      <c r="A71" s="1" t="s">
        <v>202</v>
      </c>
      <c r="B71" s="1" t="s">
        <v>203</v>
      </c>
    </row>
    <row r="72" spans="1:3" x14ac:dyDescent="0.25">
      <c r="A72" s="1" t="s">
        <v>204</v>
      </c>
      <c r="B72" s="1" t="s">
        <v>205</v>
      </c>
    </row>
    <row r="73" spans="1:3" x14ac:dyDescent="0.25">
      <c r="A73" s="1" t="s">
        <v>206</v>
      </c>
      <c r="B73" s="1" t="s">
        <v>207</v>
      </c>
    </row>
    <row r="74" spans="1:3" x14ac:dyDescent="0.25">
      <c r="A74" s="1" t="s">
        <v>208</v>
      </c>
      <c r="B74" s="1" t="s">
        <v>209</v>
      </c>
    </row>
    <row r="75" spans="1:3" x14ac:dyDescent="0.25">
      <c r="A75" s="1" t="s">
        <v>210</v>
      </c>
      <c r="B75" s="1" t="s">
        <v>211</v>
      </c>
    </row>
    <row r="76" spans="1:3" x14ac:dyDescent="0.25">
      <c r="A76" s="1" t="s">
        <v>212</v>
      </c>
      <c r="B76" s="1" t="s">
        <v>213</v>
      </c>
    </row>
    <row r="77" spans="1:3" x14ac:dyDescent="0.25">
      <c r="A77" s="1" t="s">
        <v>214</v>
      </c>
      <c r="B77" s="1" t="s">
        <v>215</v>
      </c>
    </row>
    <row r="78" spans="1:3" x14ac:dyDescent="0.25">
      <c r="A78" s="1" t="s">
        <v>216</v>
      </c>
      <c r="B78" s="1" t="s">
        <v>217</v>
      </c>
    </row>
    <row r="79" spans="1:3" x14ac:dyDescent="0.25">
      <c r="A79" s="1" t="s">
        <v>218</v>
      </c>
      <c r="B79" s="1" t="s">
        <v>219</v>
      </c>
    </row>
    <row r="80" spans="1:3" ht="13.8" x14ac:dyDescent="0.3">
      <c r="A80" s="1" t="s">
        <v>62</v>
      </c>
      <c r="B80" s="1" t="s">
        <v>220</v>
      </c>
      <c r="C80" s="65">
        <v>1823034</v>
      </c>
    </row>
    <row r="81" spans="1:3" x14ac:dyDescent="0.25">
      <c r="A81" s="1" t="s">
        <v>221</v>
      </c>
      <c r="B81" s="64" t="s">
        <v>222</v>
      </c>
    </row>
    <row r="82" spans="1:3" x14ac:dyDescent="0.25">
      <c r="A82" s="1" t="s">
        <v>226</v>
      </c>
    </row>
    <row r="84" spans="1:3" x14ac:dyDescent="0.25">
      <c r="B84" s="1" t="s">
        <v>223</v>
      </c>
      <c r="C84" s="57">
        <f>SUM(C2:C82)</f>
        <v>10148534</v>
      </c>
    </row>
    <row r="85" spans="1:3" x14ac:dyDescent="0.25">
      <c r="B85" s="1" t="s">
        <v>224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E10"/>
  <sheetViews>
    <sheetView workbookViewId="0">
      <selection activeCell="C10" sqref="C10"/>
    </sheetView>
  </sheetViews>
  <sheetFormatPr defaultRowHeight="15.6" x14ac:dyDescent="0.3"/>
  <cols>
    <col min="3" max="3" width="28.19921875" customWidth="1"/>
  </cols>
  <sheetData>
    <row r="2" spans="3:5" x14ac:dyDescent="0.3">
      <c r="C2" s="3"/>
    </row>
    <row r="3" spans="3:5" x14ac:dyDescent="0.3">
      <c r="C3" s="2" t="s">
        <v>17</v>
      </c>
      <c r="E3" t="s">
        <v>26</v>
      </c>
    </row>
    <row r="4" spans="3:5" x14ac:dyDescent="0.3">
      <c r="C4" s="1" t="s">
        <v>15</v>
      </c>
      <c r="E4" t="s">
        <v>27</v>
      </c>
    </row>
    <row r="5" spans="3:5" x14ac:dyDescent="0.3">
      <c r="C5" s="1" t="s">
        <v>29</v>
      </c>
    </row>
    <row r="6" spans="3:5" x14ac:dyDescent="0.3">
      <c r="C6" s="1" t="s">
        <v>30</v>
      </c>
    </row>
    <row r="7" spans="3:5" x14ac:dyDescent="0.3">
      <c r="C7" s="1" t="s">
        <v>31</v>
      </c>
    </row>
    <row r="8" spans="3:5" x14ac:dyDescent="0.3">
      <c r="C8" s="1" t="s">
        <v>32</v>
      </c>
    </row>
    <row r="9" spans="3:5" x14ac:dyDescent="0.3">
      <c r="C9" s="1" t="s">
        <v>33</v>
      </c>
    </row>
    <row r="10" spans="3:5" x14ac:dyDescent="0.3">
      <c r="C10" s="1" t="s">
        <v>16</v>
      </c>
    </row>
  </sheetData>
  <sheetProtection sheet="1" objects="1" scenarios="1" selectLockedCells="1"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Beginning Balance</vt:lpstr>
      <vt:lpstr>ACFR10 Form</vt:lpstr>
      <vt:lpstr>Certification</vt:lpstr>
      <vt:lpstr>Dropdown lookup</vt:lpstr>
      <vt:lpstr>bb</vt:lpstr>
      <vt:lpstr>Sheet 2</vt:lpstr>
      <vt:lpstr>Category</vt:lpstr>
      <vt:lpstr>'ACFR10 Form'!Print_Area</vt:lpstr>
      <vt:lpstr>'ACFR10 Form'!Print_Titles</vt:lpstr>
      <vt:lpstr>YN</vt:lpstr>
    </vt:vector>
  </TitlesOfParts>
  <Company>Dept of Finance &amp;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GASB 49 Template</dc:title>
  <dc:creator>NCOLLINS</dc:creator>
  <cp:lastModifiedBy>Brooks, Peggy</cp:lastModifiedBy>
  <cp:lastPrinted>2019-03-25T17:40:50Z</cp:lastPrinted>
  <dcterms:created xsi:type="dcterms:W3CDTF">2008-04-29T21:02:13Z</dcterms:created>
  <dcterms:modified xsi:type="dcterms:W3CDTF">2022-03-19T23:57:09Z</dcterms:modified>
</cp:coreProperties>
</file>