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4_{67C4D855-193A-4F4A-AF8B-749806FFCB13}" xr6:coauthVersionLast="47" xr6:coauthVersionMax="47" xr10:uidLastSave="{00000000-0000-0000-0000-000000000000}"/>
  <bookViews>
    <workbookView xWindow="33120" yWindow="1605" windowWidth="21600" windowHeight="11325" firstSheet="5" activeTab="8" xr2:uid="{00000000-000D-0000-FFFF-FFFF00000000}"/>
  </bookViews>
  <sheets>
    <sheet name="BU" sheetId="16" state="hidden" r:id="rId1"/>
    <sheet name="FUND" sheetId="17" state="hidden" r:id="rId2"/>
    <sheet name="ACFR4 Form" sheetId="2" r:id="rId3"/>
    <sheet name="ACFR-4" sheetId="14" r:id="rId4"/>
    <sheet name="Beg Bal Expenditures" sheetId="10" r:id="rId5"/>
    <sheet name="FY Expenditures" sheetId="8" r:id="rId6"/>
    <sheet name="Amount Capitalized" sheetId="15" r:id="rId7"/>
    <sheet name="CIP ENDING Balance" sheetId="18" r:id="rId8"/>
    <sheet name="Certification" sheetId="7" r:id="rId9"/>
  </sheets>
  <externalReferences>
    <externalReference r:id="rId10"/>
    <externalReference r:id="rId11"/>
    <externalReference r:id="rId12"/>
    <externalReference r:id="rId13"/>
  </externalReferences>
  <definedNames>
    <definedName name="aaa">[1]Sheet2!$B$6</definedName>
    <definedName name="aaaaaa">[2]Sheet2!$B$6</definedName>
    <definedName name="ARRA">[3]List!$C$1:$C$2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D46" i="2"/>
  <c r="D45" i="2"/>
  <c r="D44" i="2"/>
  <c r="I4" i="2"/>
  <c r="I3" i="2"/>
  <c r="I2" i="2"/>
  <c r="I1" i="2"/>
  <c r="C256" i="16"/>
  <c r="G4" i="14" l="1"/>
  <c r="G3" i="14"/>
  <c r="G2" i="14"/>
  <c r="G1" i="14"/>
  <c r="G43" i="14"/>
  <c r="F43" i="14"/>
  <c r="E43" i="14"/>
  <c r="D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D45" i="14"/>
  <c r="D46" i="14"/>
  <c r="D47" i="14"/>
  <c r="D44" i="14"/>
  <c r="I4" i="14"/>
  <c r="I3" i="14"/>
  <c r="I2" i="14"/>
  <c r="I1" i="14"/>
  <c r="H43" i="14" l="1"/>
  <c r="G43" i="2" l="1"/>
  <c r="F43" i="2"/>
  <c r="E43" i="2"/>
  <c r="D43" i="2"/>
  <c r="H42" i="2"/>
  <c r="H41" i="2"/>
  <c r="H40" i="2"/>
  <c r="H39" i="2"/>
  <c r="H38" i="2"/>
  <c r="H37" i="2"/>
  <c r="H36" i="2"/>
  <c r="H35" i="2"/>
  <c r="H34" i="2"/>
  <c r="H33" i="2"/>
  <c r="H32" i="2"/>
  <c r="H31" i="2"/>
  <c r="H43" i="2" l="1"/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8" i="2"/>
  <c r="H7" i="2"/>
</calcChain>
</file>

<file path=xl/sharedStrings.xml><?xml version="1.0" encoding="utf-8"?>
<sst xmlns="http://schemas.openxmlformats.org/spreadsheetml/2006/main" count="699" uniqueCount="636">
  <si>
    <t>Description</t>
  </si>
  <si>
    <t>Line</t>
  </si>
  <si>
    <t>Asset ID</t>
  </si>
  <si>
    <t>00000001234</t>
  </si>
  <si>
    <t>N/A</t>
  </si>
  <si>
    <t>STATE OF VERMONT</t>
  </si>
  <si>
    <t>ex a</t>
  </si>
  <si>
    <t>ex b</t>
  </si>
  <si>
    <t>Authorized person required to fill in name and phone # above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</si>
  <si>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</si>
  <si>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</si>
  <si>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</si>
  <si>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</si>
  <si>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</si>
  <si>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</si>
  <si>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</si>
  <si>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</si>
  <si>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</si>
  <si>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</si>
  <si>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</si>
  <si>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</si>
  <si>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</si>
  <si>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CONSTRUCTION/DEVELOPMENT IN PROCESS FORM</t>
  </si>
  <si>
    <t>Completed form to be returned via email to</t>
  </si>
  <si>
    <t>Software Development - New</t>
  </si>
  <si>
    <t>In-Service Date</t>
  </si>
  <si>
    <t>Start Date</t>
  </si>
  <si>
    <t>As the authorized official* for my department, I certify, to the best of my knowledge, that this is a true and accurate reporting of CIP in accordance with the records of this department.</t>
  </si>
  <si>
    <t>Scheduled/Planned Completion Date</t>
  </si>
  <si>
    <t>Building Addition - ADA</t>
  </si>
  <si>
    <t>01140</t>
  </si>
  <si>
    <t>01160</t>
  </si>
  <si>
    <t>01180</t>
  </si>
  <si>
    <t>02140</t>
  </si>
  <si>
    <t>02150</t>
  </si>
  <si>
    <t>02230</t>
  </si>
  <si>
    <t>02240</t>
  </si>
  <si>
    <t>02300</t>
  </si>
  <si>
    <t>03410</t>
  </si>
  <si>
    <t>03440</t>
  </si>
  <si>
    <t>03460</t>
  </si>
  <si>
    <t>04100</t>
  </si>
  <si>
    <t>05100</t>
  </si>
  <si>
    <t>06100</t>
  </si>
  <si>
    <t>06130</t>
  </si>
  <si>
    <t>08100</t>
  </si>
  <si>
    <t>08110</t>
  </si>
  <si>
    <t>Unit</t>
  </si>
  <si>
    <t>Descr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</si>
  <si>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</si>
  <si>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</si>
  <si>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</si>
  <si>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</si>
  <si>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</si>
  <si>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</si>
  <si>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</si>
  <si>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</si>
  <si>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</si>
  <si>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</si>
  <si>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</si>
  <si>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</si>
  <si>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Tax</t>
  </si>
  <si>
    <t>01150</t>
  </si>
  <si>
    <t>Buildings &amp; Gen Serv-Gov'tal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</si>
  <si>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</si>
  <si>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</si>
  <si>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</si>
  <si>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</si>
  <si>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</si>
  <si>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</si>
  <si>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</si>
  <si>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</si>
  <si>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</si>
  <si>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</si>
  <si>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</si>
  <si>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</si>
  <si>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</si>
  <si>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</si>
  <si>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</si>
  <si>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</si>
  <si>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</si>
  <si>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</si>
  <si>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</si>
  <si>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</si>
  <si>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</si>
  <si>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</si>
  <si>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</si>
  <si>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</si>
  <si>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</si>
  <si>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</si>
  <si>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</si>
  <si>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</si>
  <si>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</si>
  <si>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</si>
  <si>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</si>
  <si>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</si>
  <si>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</si>
  <si>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</si>
  <si>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</si>
  <si>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</si>
  <si>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</si>
  <si>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</si>
  <si>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</si>
  <si>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</si>
  <si>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</si>
  <si>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</si>
  <si>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</si>
  <si>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</si>
  <si>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</si>
  <si>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</si>
  <si>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</si>
  <si>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</si>
  <si>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</si>
  <si>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</si>
  <si>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</si>
  <si>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Secretary of State's Office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</si>
  <si>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</si>
  <si>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</si>
  <si>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</si>
  <si>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</si>
  <si>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</si>
  <si>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</si>
  <si>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</si>
  <si>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</si>
  <si>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</si>
  <si>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02310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</si>
  <si>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</si>
  <si>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</si>
  <si>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</si>
  <si>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</si>
  <si>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</si>
  <si>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</si>
  <si>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</si>
  <si>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</si>
  <si>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</si>
  <si>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</si>
  <si>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</si>
  <si>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</si>
  <si>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</si>
  <si>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</si>
  <si>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</si>
  <si>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</si>
  <si>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</si>
  <si>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</si>
  <si>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</si>
  <si>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</si>
  <si>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</si>
  <si>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</si>
  <si>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</si>
  <si>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</si>
  <si>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</si>
  <si>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</si>
  <si>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Vermont Health Access</t>
  </si>
  <si>
    <t>03420</t>
  </si>
  <si>
    <t>Health</t>
  </si>
  <si>
    <t>Children and Families</t>
  </si>
  <si>
    <t>Disabilities Aging Ind. Living</t>
  </si>
  <si>
    <t>03480</t>
  </si>
  <si>
    <t>Labor</t>
  </si>
  <si>
    <t>Education Agency</t>
  </si>
  <si>
    <t>Natural Resources Agency</t>
  </si>
  <si>
    <t>06120</t>
  </si>
  <si>
    <t>Fish &amp; Wildlife</t>
  </si>
  <si>
    <t>Forests, Parks &amp; Recreation</t>
  </si>
  <si>
    <t>06140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</si>
  <si>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</si>
  <si>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</si>
  <si>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</si>
  <si>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</si>
  <si>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</si>
  <si>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</si>
  <si>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</si>
  <si>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</si>
  <si>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</si>
  <si>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</si>
  <si>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</si>
  <si>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</si>
  <si>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</si>
  <si>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</si>
  <si>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</si>
  <si>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</si>
  <si>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Enter BU from dropdown</t>
  </si>
  <si>
    <t>03675</t>
  </si>
  <si>
    <t>Offender Work Program</t>
  </si>
  <si>
    <t>07110</t>
  </si>
  <si>
    <t>Housing &amp; Comm Development</t>
  </si>
  <si>
    <t>07111</t>
  </si>
  <si>
    <t>Historic Sites</t>
  </si>
  <si>
    <t>50100</t>
  </si>
  <si>
    <t>Unemployment Compensation Fund</t>
  </si>
  <si>
    <t>50150</t>
  </si>
  <si>
    <t>Unemployment Comp Contingent</t>
  </si>
  <si>
    <t>50200</t>
  </si>
  <si>
    <t>Vermont Lottery Commission</t>
  </si>
  <si>
    <t>50300</t>
  </si>
  <si>
    <t>Liquor Control Fund</t>
  </si>
  <si>
    <t>50400</t>
  </si>
  <si>
    <t>Vermont Life Magazine Fund</t>
  </si>
  <si>
    <t>50500</t>
  </si>
  <si>
    <t>Municipal Equipment Loan Fund</t>
  </si>
  <si>
    <t>50700</t>
  </si>
  <si>
    <t>Federal Surplus Property Fund</t>
  </si>
  <si>
    <t>50800</t>
  </si>
  <si>
    <t>Adaptive Equipment Loan Fund</t>
  </si>
  <si>
    <t>50900</t>
  </si>
  <si>
    <t>Electric Power Sales Fund</t>
  </si>
  <si>
    <t>55100</t>
  </si>
  <si>
    <t>Medical Insurance Fund</t>
  </si>
  <si>
    <t>55110</t>
  </si>
  <si>
    <t>Select Care (POS) Plan</t>
  </si>
  <si>
    <t>55120</t>
  </si>
  <si>
    <t>Total Choice Plan (CHO)</t>
  </si>
  <si>
    <t>55130</t>
  </si>
  <si>
    <t>Health Guard (PPO) Plan</t>
  </si>
  <si>
    <t>55140</t>
  </si>
  <si>
    <t>Safety Net Plan (CAT)</t>
  </si>
  <si>
    <t>55200</t>
  </si>
  <si>
    <t>Dental Insurance Fund</t>
  </si>
  <si>
    <t>55300</t>
  </si>
  <si>
    <t>Life Insurance Fund</t>
  </si>
  <si>
    <t>55400</t>
  </si>
  <si>
    <t>Employee Assistance Plan Fund</t>
  </si>
  <si>
    <t>55500</t>
  </si>
  <si>
    <t>Long Term Disability Fund</t>
  </si>
  <si>
    <t>56100</t>
  </si>
  <si>
    <t>Workers' Compensation Fund</t>
  </si>
  <si>
    <t>56200</t>
  </si>
  <si>
    <t>State Liability Insurance Fund</t>
  </si>
  <si>
    <t>56300</t>
  </si>
  <si>
    <t>Risk Management - All Other</t>
  </si>
  <si>
    <t>57100</t>
  </si>
  <si>
    <t>Highway Garage Fund</t>
  </si>
  <si>
    <t>58100</t>
  </si>
  <si>
    <t>Information Technology</t>
  </si>
  <si>
    <t>58200</t>
  </si>
  <si>
    <t>Fleet Management</t>
  </si>
  <si>
    <t>58300</t>
  </si>
  <si>
    <t>Copy Center Fund</t>
  </si>
  <si>
    <t>58400</t>
  </si>
  <si>
    <t>Postage Fund</t>
  </si>
  <si>
    <t>58500</t>
  </si>
  <si>
    <t>State Surplus Property Fund</t>
  </si>
  <si>
    <t>58600</t>
  </si>
  <si>
    <t>Equipment Revolving Fund</t>
  </si>
  <si>
    <t>58700</t>
  </si>
  <si>
    <t>Property Management Fund</t>
  </si>
  <si>
    <t>58800</t>
  </si>
  <si>
    <t>Facilities Operations Fund</t>
  </si>
  <si>
    <t>58900</t>
  </si>
  <si>
    <t>E-Procurement Fund</t>
  </si>
  <si>
    <t>59100</t>
  </si>
  <si>
    <t>Correctional Industries Fund</t>
  </si>
  <si>
    <t>59200</t>
  </si>
  <si>
    <t>GOVNet</t>
  </si>
  <si>
    <t>59300</t>
  </si>
  <si>
    <t>Financial Management Fund</t>
  </si>
  <si>
    <t>59400</t>
  </si>
  <si>
    <t>State Resource Mgmt Revolving</t>
  </si>
  <si>
    <t>59500</t>
  </si>
  <si>
    <t>Single Audit Revolving Fund</t>
  </si>
  <si>
    <t>59600</t>
  </si>
  <si>
    <t>Human Resource Services</t>
  </si>
  <si>
    <t>59700</t>
  </si>
  <si>
    <t>Energy Revolving Fund</t>
  </si>
  <si>
    <t>60100</t>
  </si>
  <si>
    <t>Vermont State Retirement Fund</t>
  </si>
  <si>
    <t>60150</t>
  </si>
  <si>
    <t>St Empl Postemp Benefit Trust</t>
  </si>
  <si>
    <t>60200</t>
  </si>
  <si>
    <t>Vt State Defined Contribution</t>
  </si>
  <si>
    <t>60300</t>
  </si>
  <si>
    <t>State Teachers' Retirement</t>
  </si>
  <si>
    <t>60350</t>
  </si>
  <si>
    <t>Ret Teachers Health-Med Ben Fd</t>
  </si>
  <si>
    <t>60400</t>
  </si>
  <si>
    <t>Vt Muni Employees' Retirement</t>
  </si>
  <si>
    <t>60450</t>
  </si>
  <si>
    <t>VMERS Retiree Health Savings</t>
  </si>
  <si>
    <t>60500</t>
  </si>
  <si>
    <t>Municipal Defined Contribution</t>
  </si>
  <si>
    <t>60600</t>
  </si>
  <si>
    <t>Single Deposit Investment Acct</t>
  </si>
  <si>
    <t>61000</t>
  </si>
  <si>
    <t>VT Pension Invest Trust Fund</t>
  </si>
  <si>
    <t>62100</t>
  </si>
  <si>
    <t>Unclaimed Property Fund</t>
  </si>
  <si>
    <t>ISF ONLY</t>
  </si>
  <si>
    <t>Business-type ONLY</t>
  </si>
  <si>
    <t>Fiduciary Funds ONLY</t>
  </si>
  <si>
    <t>GL Business Unit</t>
  </si>
  <si>
    <t>TOTAL ABOVE</t>
  </si>
  <si>
    <t>00001</t>
  </si>
  <si>
    <t>F&amp;M - GAAP Adjustments</t>
  </si>
  <si>
    <t>00003</t>
  </si>
  <si>
    <t>F&amp;M - Fin Ops - Administrative</t>
  </si>
  <si>
    <t>00005</t>
  </si>
  <si>
    <t>Treasury Cash Disbursements</t>
  </si>
  <si>
    <t>00006</t>
  </si>
  <si>
    <t>BGS-Cash Clearing B/U</t>
  </si>
  <si>
    <t>00007</t>
  </si>
  <si>
    <t>VCI Transfers BU</t>
  </si>
  <si>
    <t>00008</t>
  </si>
  <si>
    <t>Tax Interunit Transfers</t>
  </si>
  <si>
    <t>00009</t>
  </si>
  <si>
    <t>Interdepartmental Transfers</t>
  </si>
  <si>
    <t>01106</t>
  </si>
  <si>
    <t>ADSTelecommunications/VOIP</t>
  </si>
  <si>
    <t>01107</t>
  </si>
  <si>
    <t>DII System Management</t>
  </si>
  <si>
    <t>01108</t>
  </si>
  <si>
    <t>DII Customer Support</t>
  </si>
  <si>
    <t>01109</t>
  </si>
  <si>
    <t>DII Call Center</t>
  </si>
  <si>
    <t>01125</t>
  </si>
  <si>
    <t>Human Resources-Prop</t>
  </si>
  <si>
    <t>01151</t>
  </si>
  <si>
    <t>BGS Public Records</t>
  </si>
  <si>
    <t>01152</t>
  </si>
  <si>
    <t>BGS Information Centers</t>
  </si>
  <si>
    <t>01153</t>
  </si>
  <si>
    <t>BGS Engineering</t>
  </si>
  <si>
    <t>01154</t>
  </si>
  <si>
    <t>BGS Purchasing</t>
  </si>
  <si>
    <t>01155</t>
  </si>
  <si>
    <t>BGS Administrative Services</t>
  </si>
  <si>
    <t>01156</t>
  </si>
  <si>
    <t>BGS Recycle Funds</t>
  </si>
  <si>
    <t>01157</t>
  </si>
  <si>
    <t>BGS-Rutland Multi-Modal</t>
  </si>
  <si>
    <t>01158</t>
  </si>
  <si>
    <t>Statewide Assessments</t>
  </si>
  <si>
    <t>Buildings &amp; Gen Serv-Prop</t>
  </si>
  <si>
    <t>01161</t>
  </si>
  <si>
    <t>BGS (Supply Center)</t>
  </si>
  <si>
    <t>01162</t>
  </si>
  <si>
    <t>BGS (Postal Center)</t>
  </si>
  <si>
    <t>01163</t>
  </si>
  <si>
    <t>BGS (Copy Center)</t>
  </si>
  <si>
    <t>01164</t>
  </si>
  <si>
    <t>BGS Risk Management (WorkComp)</t>
  </si>
  <si>
    <t>01165</t>
  </si>
  <si>
    <t>BGS Risk Mgt Liability Ins Fnd</t>
  </si>
  <si>
    <t>01166</t>
  </si>
  <si>
    <t>BGS Risk Management(All Other)</t>
  </si>
  <si>
    <t>01167</t>
  </si>
  <si>
    <t>BGS Property Management</t>
  </si>
  <si>
    <t>01168</t>
  </si>
  <si>
    <t>BGS Fee for Space</t>
  </si>
  <si>
    <t>01169</t>
  </si>
  <si>
    <t>BGS CIT (Telecommunication)</t>
  </si>
  <si>
    <t>01170</t>
  </si>
  <si>
    <t>BGS CIT (Customer Support)</t>
  </si>
  <si>
    <t>01171</t>
  </si>
  <si>
    <t>BGS CIT (System Management)</t>
  </si>
  <si>
    <t>01172</t>
  </si>
  <si>
    <t>BGS Federal Surplus Property</t>
  </si>
  <si>
    <t>01173</t>
  </si>
  <si>
    <t>BGS State Surplus Property</t>
  </si>
  <si>
    <t>01174</t>
  </si>
  <si>
    <t>BGS Equipment Revolving Fund</t>
  </si>
  <si>
    <t>01175</t>
  </si>
  <si>
    <t>BGS Conv Center</t>
  </si>
  <si>
    <t>01176</t>
  </si>
  <si>
    <t>BGS Procurement Card</t>
  </si>
  <si>
    <t>01177</t>
  </si>
  <si>
    <t>01178</t>
  </si>
  <si>
    <t>State Energy Management Fund</t>
  </si>
  <si>
    <t>02151</t>
  </si>
  <si>
    <t>Disabled and Needy Veterans</t>
  </si>
  <si>
    <t>02235</t>
  </si>
  <si>
    <t>Medical Practice Board</t>
  </si>
  <si>
    <t>DLL - Div of Liquor Control</t>
  </si>
  <si>
    <t>DLL - Division of Lottery</t>
  </si>
  <si>
    <t>03110</t>
  </si>
  <si>
    <t>Child Support Services Office</t>
  </si>
  <si>
    <t>03131</t>
  </si>
  <si>
    <t>Foster Care Payroll Interface</t>
  </si>
  <si>
    <t>03132</t>
  </si>
  <si>
    <t>Foster/Treat Payroll Interface</t>
  </si>
  <si>
    <t>03133</t>
  </si>
  <si>
    <t>DDS Payroll Interface</t>
  </si>
  <si>
    <t>03134</t>
  </si>
  <si>
    <t>Child Care Payroll</t>
  </si>
  <si>
    <t>03151</t>
  </si>
  <si>
    <t>Vermont State Hospital</t>
  </si>
  <si>
    <t>03155</t>
  </si>
  <si>
    <t>03165</t>
  </si>
  <si>
    <t>Aging &amp; Disabil Proprietary</t>
  </si>
  <si>
    <t>03190</t>
  </si>
  <si>
    <t>Corrections Parole Board</t>
  </si>
  <si>
    <t>03195</t>
  </si>
  <si>
    <t>Corrections Education</t>
  </si>
  <si>
    <t>03220</t>
  </si>
  <si>
    <t>Correctional Services</t>
  </si>
  <si>
    <t>03221</t>
  </si>
  <si>
    <t>Out of State</t>
  </si>
  <si>
    <t>03226</t>
  </si>
  <si>
    <t>DOC Caledonia Comm Work Camp</t>
  </si>
  <si>
    <t>03227</t>
  </si>
  <si>
    <t>DOC Chittenden Regional</t>
  </si>
  <si>
    <t>03228</t>
  </si>
  <si>
    <t>DOC Dale</t>
  </si>
  <si>
    <t>03229</t>
  </si>
  <si>
    <t>DOC Marble Valley Regional</t>
  </si>
  <si>
    <t>03230</t>
  </si>
  <si>
    <t>DOC Northeast Reg Correctional</t>
  </si>
  <si>
    <t>03231</t>
  </si>
  <si>
    <t>DOC Northern State Correctiona</t>
  </si>
  <si>
    <t>03232</t>
  </si>
  <si>
    <t>DOC Northwest State Correction</t>
  </si>
  <si>
    <t>03233</t>
  </si>
  <si>
    <t>DOC Southeast State Correction</t>
  </si>
  <si>
    <t>03234</t>
  </si>
  <si>
    <t>DOC Woodstock Reg Correctional</t>
  </si>
  <si>
    <t>03235</t>
  </si>
  <si>
    <t>DOC Springfield State Correcti</t>
  </si>
  <si>
    <t>03241</t>
  </si>
  <si>
    <t>Barre CCSC</t>
  </si>
  <si>
    <t>03242</t>
  </si>
  <si>
    <t>Bennington CCSC</t>
  </si>
  <si>
    <t>03243</t>
  </si>
  <si>
    <t>Brattleboro CCSC</t>
  </si>
  <si>
    <t>03244</t>
  </si>
  <si>
    <t>Burlington CCSC</t>
  </si>
  <si>
    <t>03245</t>
  </si>
  <si>
    <t>Newport CCSC</t>
  </si>
  <si>
    <t>03246</t>
  </si>
  <si>
    <t>Rutland CCSC</t>
  </si>
  <si>
    <t>03247</t>
  </si>
  <si>
    <t>St. Albans CCSC</t>
  </si>
  <si>
    <t>03248</t>
  </si>
  <si>
    <t>St. Johnsbury CCSC</t>
  </si>
  <si>
    <t>03249</t>
  </si>
  <si>
    <t>White River CCSC</t>
  </si>
  <si>
    <t>03256</t>
  </si>
  <si>
    <t>Barre CRSU</t>
  </si>
  <si>
    <t>03257</t>
  </si>
  <si>
    <t>Bennington CRSU</t>
  </si>
  <si>
    <t>03258</t>
  </si>
  <si>
    <t>Brattleboro CRSU</t>
  </si>
  <si>
    <t>03259</t>
  </si>
  <si>
    <t>Burlington CRSU</t>
  </si>
  <si>
    <t>03260</t>
  </si>
  <si>
    <t>Chelsea CRSU</t>
  </si>
  <si>
    <t>03261</t>
  </si>
  <si>
    <t>Middlebury CRSU</t>
  </si>
  <si>
    <t>03262</t>
  </si>
  <si>
    <t>Morrisville CRSU</t>
  </si>
  <si>
    <t>03263</t>
  </si>
  <si>
    <t>Newport CRSU</t>
  </si>
  <si>
    <t>03264</t>
  </si>
  <si>
    <t>Rutland CRSU</t>
  </si>
  <si>
    <t>03265</t>
  </si>
  <si>
    <t>St. Albans CRSU</t>
  </si>
  <si>
    <t>03266</t>
  </si>
  <si>
    <t>St. Johnsbury CRSU</t>
  </si>
  <si>
    <t>03267</t>
  </si>
  <si>
    <t>White River CRSU</t>
  </si>
  <si>
    <t>03275</t>
  </si>
  <si>
    <t>Vt Correctional Industries</t>
  </si>
  <si>
    <t>03425</t>
  </si>
  <si>
    <t>03442</t>
  </si>
  <si>
    <t>DCFS Social Services</t>
  </si>
  <si>
    <t>03443</t>
  </si>
  <si>
    <t>DCFS Child Development</t>
  </si>
  <si>
    <t>03444</t>
  </si>
  <si>
    <t>DCFS Child Support</t>
  </si>
  <si>
    <t>03445</t>
  </si>
  <si>
    <t>DCFS Woodside</t>
  </si>
  <si>
    <t>03446</t>
  </si>
  <si>
    <t>DCFS DDS</t>
  </si>
  <si>
    <t>03465</t>
  </si>
  <si>
    <t>Aging &amp; Ind Living-Proprietary</t>
  </si>
  <si>
    <t>03481</t>
  </si>
  <si>
    <t>Administrative Services</t>
  </si>
  <si>
    <t>03482</t>
  </si>
  <si>
    <t>Management Information Systems</t>
  </si>
  <si>
    <t>03490</t>
  </si>
  <si>
    <t>Corrections - Parole Board</t>
  </si>
  <si>
    <t>03495</t>
  </si>
  <si>
    <t>Corrections - Education</t>
  </si>
  <si>
    <t>03520</t>
  </si>
  <si>
    <t>DOC - Correctional Services</t>
  </si>
  <si>
    <t>03521</t>
  </si>
  <si>
    <t>Human Resource Development</t>
  </si>
  <si>
    <t>03522</t>
  </si>
  <si>
    <t>VCPTSA</t>
  </si>
  <si>
    <t>03523</t>
  </si>
  <si>
    <t>DOC Out of State</t>
  </si>
  <si>
    <t>03524</t>
  </si>
  <si>
    <t>DOC-Correctional Academy</t>
  </si>
  <si>
    <t>03526</t>
  </si>
  <si>
    <t>Caledonia Community Work Camp</t>
  </si>
  <si>
    <t>03527</t>
  </si>
  <si>
    <t>Chittenden Regional</t>
  </si>
  <si>
    <t>03528</t>
  </si>
  <si>
    <t>Dale Correctional</t>
  </si>
  <si>
    <t>03529</t>
  </si>
  <si>
    <t>Marble Valley Regional</t>
  </si>
  <si>
    <t>03530</t>
  </si>
  <si>
    <t>Northeast Regional</t>
  </si>
  <si>
    <t>03531</t>
  </si>
  <si>
    <t>Northern State</t>
  </si>
  <si>
    <t>03532</t>
  </si>
  <si>
    <t>Northwest State</t>
  </si>
  <si>
    <t>03533</t>
  </si>
  <si>
    <t>Southeast State</t>
  </si>
  <si>
    <t>03535</t>
  </si>
  <si>
    <t>Springfield Correctional</t>
  </si>
  <si>
    <t>03541</t>
  </si>
  <si>
    <t>03542</t>
  </si>
  <si>
    <t>03543</t>
  </si>
  <si>
    <t>03544</t>
  </si>
  <si>
    <t>03545</t>
  </si>
  <si>
    <t>03546</t>
  </si>
  <si>
    <t>03547</t>
  </si>
  <si>
    <t>St Albans CCSC</t>
  </si>
  <si>
    <t>03548</t>
  </si>
  <si>
    <t>St Johnsbury CCSC</t>
  </si>
  <si>
    <t>03549</t>
  </si>
  <si>
    <t>03556</t>
  </si>
  <si>
    <t>03557</t>
  </si>
  <si>
    <t>03558</t>
  </si>
  <si>
    <t>03559</t>
  </si>
  <si>
    <t>03560</t>
  </si>
  <si>
    <t>03561</t>
  </si>
  <si>
    <t>03562</t>
  </si>
  <si>
    <t>03564</t>
  </si>
  <si>
    <t>03566</t>
  </si>
  <si>
    <t>St Johnsbury CRSU</t>
  </si>
  <si>
    <t>03567</t>
  </si>
  <si>
    <t>03568</t>
  </si>
  <si>
    <t>Springfield P&amp;P</t>
  </si>
  <si>
    <t>03580</t>
  </si>
  <si>
    <t>Crime Bill Grant</t>
  </si>
  <si>
    <t>03590</t>
  </si>
  <si>
    <t>DOC - Out of State Beds</t>
  </si>
  <si>
    <t>03600</t>
  </si>
  <si>
    <t>One Time Funding</t>
  </si>
  <si>
    <t>03601</t>
  </si>
  <si>
    <t>VCI Building</t>
  </si>
  <si>
    <t>03602</t>
  </si>
  <si>
    <t>SSCF Equip &amp; Population Mangmt</t>
  </si>
  <si>
    <t>06131</t>
  </si>
  <si>
    <t>FP Region I Gifford Woods Shop</t>
  </si>
  <si>
    <t>06132</t>
  </si>
  <si>
    <t>FP Region II Button Bay Shop</t>
  </si>
  <si>
    <t>06133</t>
  </si>
  <si>
    <t>FP Rgn III Knight Point Shop</t>
  </si>
  <si>
    <t>06134</t>
  </si>
  <si>
    <t>FP Groton Maintenance Shop</t>
  </si>
  <si>
    <t>06135</t>
  </si>
  <si>
    <t>FP Central office inventory</t>
  </si>
  <si>
    <t>07112</t>
  </si>
  <si>
    <t>ACCD- Historic Preservation</t>
  </si>
  <si>
    <t>Transportation Agency-Prop</t>
  </si>
  <si>
    <t>08121</t>
  </si>
  <si>
    <t>AOT Administration</t>
  </si>
  <si>
    <t>08122</t>
  </si>
  <si>
    <t>AOT Policy &amp; Planning</t>
  </si>
  <si>
    <t>08123</t>
  </si>
  <si>
    <t>AOT Rail</t>
  </si>
  <si>
    <t>08124</t>
  </si>
  <si>
    <t>AOT Technical Services</t>
  </si>
  <si>
    <t>08125</t>
  </si>
  <si>
    <t>AOT Dept of Motor Vehicles</t>
  </si>
  <si>
    <t>08126</t>
  </si>
  <si>
    <t>AOT Project Development</t>
  </si>
  <si>
    <t>08131</t>
  </si>
  <si>
    <t>AOT Maintenance Headquarters</t>
  </si>
  <si>
    <t>08132</t>
  </si>
  <si>
    <t>AOT Maintenance District 1</t>
  </si>
  <si>
    <t>08133</t>
  </si>
  <si>
    <t>AOT Maintenance District 2</t>
  </si>
  <si>
    <t>08134</t>
  </si>
  <si>
    <t>AOT Maintenance District 3</t>
  </si>
  <si>
    <t>08135</t>
  </si>
  <si>
    <t>AOT Maintenance District 4</t>
  </si>
  <si>
    <t>08136</t>
  </si>
  <si>
    <t>AOT Maintenance District 5</t>
  </si>
  <si>
    <t>08137</t>
  </si>
  <si>
    <t>AOT Maintenance District 6</t>
  </si>
  <si>
    <t>08138</t>
  </si>
  <si>
    <t>AOT Maintenance District 7</t>
  </si>
  <si>
    <t>08139</t>
  </si>
  <si>
    <t>AOT Maintenance District 8</t>
  </si>
  <si>
    <t>08140</t>
  </si>
  <si>
    <t>AOT Maintenance District 9</t>
  </si>
  <si>
    <t>08141</t>
  </si>
  <si>
    <t>AOT Traffic Shop</t>
  </si>
  <si>
    <t>08142</t>
  </si>
  <si>
    <t>AOT Aviation</t>
  </si>
  <si>
    <t>08143</t>
  </si>
  <si>
    <t>Public Transit</t>
  </si>
  <si>
    <t>09100</t>
  </si>
  <si>
    <t>Vermont Municipal Bond Bank</t>
  </si>
  <si>
    <t>09110</t>
  </si>
  <si>
    <t>Vt Ed &amp; Health Finan Bldg Ag</t>
  </si>
  <si>
    <t>09120</t>
  </si>
  <si>
    <t>University of Vermont</t>
  </si>
  <si>
    <t>09130</t>
  </si>
  <si>
    <t>Vermont State Colleges</t>
  </si>
  <si>
    <t>09140</t>
  </si>
  <si>
    <t>Vt Student Assistance Corp</t>
  </si>
  <si>
    <t>09150</t>
  </si>
  <si>
    <t>Vt Housing &amp; Conserv Board</t>
  </si>
  <si>
    <t>09160</t>
  </si>
  <si>
    <t>Vt Economic Develop Authority</t>
  </si>
  <si>
    <t>09170</t>
  </si>
  <si>
    <t>Vermont Geographic Information</t>
  </si>
  <si>
    <t>09180</t>
  </si>
  <si>
    <t>Special Environ Revolving Ed</t>
  </si>
  <si>
    <t>09190</t>
  </si>
  <si>
    <t>Universal Service Fund</t>
  </si>
  <si>
    <t>09200</t>
  </si>
  <si>
    <t>Energy Efficiency Utility</t>
  </si>
  <si>
    <t>09210</t>
  </si>
  <si>
    <t>Vermont Sustainable Job Fund</t>
  </si>
  <si>
    <t>DOC</t>
  </si>
  <si>
    <t>Dept of Corrections</t>
  </si>
  <si>
    <t>PURCH</t>
  </si>
  <si>
    <t>Central Purchasing</t>
  </si>
  <si>
    <t>BB</t>
  </si>
  <si>
    <t>Beginning Balance</t>
  </si>
  <si>
    <t>Fund</t>
  </si>
  <si>
    <t>Total</t>
  </si>
  <si>
    <t>Form: ACFR-4</t>
  </si>
  <si>
    <t>VISION.ACFR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</si>
  <si>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</si>
  <si>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QUESTIONS should be directed to:</t>
  </si>
  <si>
    <t>Beginning Balance/Expenditures to date as of 6/30/21</t>
  </si>
  <si>
    <t>FY22 Expenditures</t>
  </si>
  <si>
    <t>Amount Capitalized in AM for FY22</t>
  </si>
  <si>
    <t>Amount Expensed (Not Capitalizable) during FY22</t>
  </si>
  <si>
    <t>Balance 6/30/22</t>
  </si>
  <si>
    <t>FY 2023 Construction/Development in Process Form - ACFR4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</si>
</sst>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color theme="10"/>
      <name val="Arial"/>
      <family val="2"/>
    </font>
    <font>
      <b/>
      <sz val="10"/>
      <color indexed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6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39" fontId="2" fillId="0" borderId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9" fillId="0" borderId="0"/>
    <xf numFmtId="0" fontId="45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" fillId="0" borderId="9">
      <alignment horizontal="center"/>
    </xf>
    <xf numFmtId="0" fontId="46" fillId="0" borderId="9">
      <alignment horizontal="center"/>
    </xf>
    <xf numFmtId="3" fontId="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89">
    <xf numFmtId="0" fontId="0" fillId="0" borderId="0" xfId="0"/>
    <xf numFmtId="49" fontId="8" fillId="0" borderId="11" xfId="0" applyNumberFormat="1" applyFont="1" applyBorder="1" applyAlignment="1" applyProtection="1">
      <alignment horizontal="centerContinuous"/>
      <protection locked="0"/>
    </xf>
    <xf numFmtId="164" fontId="7" fillId="0" borderId="11" xfId="0" applyNumberFormat="1" applyFont="1" applyBorder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0" fontId="6" fillId="0" borderId="12" xfId="0" applyFont="1" applyBorder="1"/>
    <xf numFmtId="43" fontId="6" fillId="0" borderId="12" xfId="28" applyFont="1" applyBorder="1"/>
    <xf numFmtId="43" fontId="6" fillId="25" borderId="12" xfId="28" applyFont="1" applyFill="1" applyBorder="1"/>
    <xf numFmtId="0" fontId="6" fillId="0" borderId="12" xfId="0" quotePrefix="1" applyFont="1" applyBorder="1"/>
    <xf numFmtId="0" fontId="6" fillId="0" borderId="12" xfId="0" applyFont="1" applyBorder="1" applyAlignment="1">
      <alignment horizontal="center"/>
    </xf>
    <xf numFmtId="0" fontId="29" fillId="0" borderId="13" xfId="0" applyFont="1" applyBorder="1"/>
    <xf numFmtId="0" fontId="29" fillId="0" borderId="14" xfId="0" applyFont="1" applyBorder="1"/>
    <xf numFmtId="0" fontId="31" fillId="0" borderId="15" xfId="0" applyFont="1" applyBorder="1"/>
    <xf numFmtId="0" fontId="29" fillId="0" borderId="0" xfId="0" applyFont="1"/>
    <xf numFmtId="41" fontId="32" fillId="0" borderId="9" xfId="0" applyNumberFormat="1" applyFont="1" applyBorder="1" applyAlignment="1" applyProtection="1">
      <alignment horizontal="left"/>
      <protection locked="0"/>
    </xf>
    <xf numFmtId="0" fontId="33" fillId="0" borderId="14" xfId="0" applyFont="1" applyBorder="1"/>
    <xf numFmtId="0" fontId="34" fillId="0" borderId="15" xfId="0" applyFont="1" applyBorder="1"/>
    <xf numFmtId="0" fontId="35" fillId="0" borderId="15" xfId="0" quotePrefix="1" applyFont="1" applyBorder="1" applyAlignment="1">
      <alignment horizontal="right"/>
    </xf>
    <xf numFmtId="0" fontId="36" fillId="0" borderId="0" xfId="0" applyFont="1"/>
    <xf numFmtId="0" fontId="36" fillId="0" borderId="15" xfId="0" applyFont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15" xfId="0" quotePrefix="1" applyFont="1" applyBorder="1" applyAlignment="1">
      <alignment horizontal="right" vertical="top"/>
    </xf>
    <xf numFmtId="0" fontId="29" fillId="0" borderId="15" xfId="0" applyFont="1" applyBorder="1" applyAlignment="1">
      <alignment horizontal="right" vertical="top"/>
    </xf>
    <xf numFmtId="0" fontId="0" fillId="0" borderId="14" xfId="0" applyBorder="1"/>
    <xf numFmtId="0" fontId="29" fillId="0" borderId="15" xfId="0" applyFont="1" applyBorder="1"/>
    <xf numFmtId="0" fontId="40" fillId="0" borderId="0" xfId="0" applyFont="1" applyAlignment="1">
      <alignment vertical="top"/>
    </xf>
    <xf numFmtId="0" fontId="43" fillId="0" borderId="15" xfId="0" applyFont="1" applyBorder="1"/>
    <xf numFmtId="0" fontId="43" fillId="0" borderId="14" xfId="0" applyFont="1" applyBorder="1"/>
    <xf numFmtId="0" fontId="29" fillId="0" borderId="16" xfId="0" applyFont="1" applyBorder="1"/>
    <xf numFmtId="0" fontId="34" fillId="0" borderId="17" xfId="0" applyFont="1" applyBorder="1" applyAlignment="1">
      <alignment horizontal="right" vertical="center"/>
    </xf>
    <xf numFmtId="0" fontId="44" fillId="0" borderId="17" xfId="38" applyFont="1" applyBorder="1" applyAlignment="1" applyProtection="1">
      <alignment vertical="center"/>
    </xf>
    <xf numFmtId="0" fontId="29" fillId="0" borderId="18" xfId="0" applyFont="1" applyBorder="1"/>
    <xf numFmtId="0" fontId="1" fillId="0" borderId="12" xfId="0" applyFont="1" applyBorder="1" applyAlignment="1">
      <alignment wrapText="1"/>
    </xf>
    <xf numFmtId="0" fontId="1" fillId="25" borderId="12" xfId="0" applyFont="1" applyFill="1" applyBorder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1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Protection="1">
      <protection locked="0"/>
    </xf>
    <xf numFmtId="43" fontId="1" fillId="0" borderId="11" xfId="28" applyBorder="1"/>
    <xf numFmtId="0" fontId="0" fillId="0" borderId="12" xfId="0" applyBorder="1" applyAlignment="1">
      <alignment horizontal="center"/>
    </xf>
    <xf numFmtId="14" fontId="6" fillId="0" borderId="12" xfId="0" applyNumberFormat="1" applyFont="1" applyBorder="1"/>
    <xf numFmtId="0" fontId="7" fillId="0" borderId="0" xfId="0" applyFont="1" applyAlignment="1" applyProtection="1">
      <alignment horizontal="right"/>
      <protection locked="0"/>
    </xf>
    <xf numFmtId="14" fontId="6" fillId="0" borderId="12" xfId="28" applyNumberFormat="1" applyFont="1" applyBorder="1"/>
    <xf numFmtId="43" fontId="0" fillId="0" borderId="0" xfId="0" applyNumberFormat="1"/>
    <xf numFmtId="0" fontId="7" fillId="0" borderId="1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43" fontId="7" fillId="0" borderId="23" xfId="0" applyNumberFormat="1" applyFont="1" applyBorder="1" applyProtection="1">
      <protection locked="0"/>
    </xf>
    <xf numFmtId="0" fontId="0" fillId="0" borderId="24" xfId="0" applyBorder="1" applyProtection="1">
      <protection locked="0"/>
    </xf>
    <xf numFmtId="49" fontId="0" fillId="0" borderId="25" xfId="0" applyNumberFormat="1" applyBorder="1" applyProtection="1"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25" xfId="0" applyFont="1" applyBorder="1" applyProtection="1">
      <protection locked="0"/>
    </xf>
    <xf numFmtId="0" fontId="48" fillId="27" borderId="26" xfId="0" applyFont="1" applyFill="1" applyBorder="1"/>
    <xf numFmtId="0" fontId="48" fillId="27" borderId="26" xfId="0" applyFont="1" applyFill="1" applyBorder="1" applyAlignment="1">
      <alignment horizontal="center"/>
    </xf>
    <xf numFmtId="43" fontId="0" fillId="0" borderId="0" xfId="28" applyFont="1"/>
    <xf numFmtId="0" fontId="47" fillId="0" borderId="0" xfId="37" applyFill="1" applyAlignment="1" applyProtection="1">
      <alignment horizontal="left"/>
      <protection locked="0"/>
    </xf>
    <xf numFmtId="0" fontId="47" fillId="0" borderId="0" xfId="37" applyFill="1" applyAlignment="1">
      <protection locked="0"/>
    </xf>
    <xf numFmtId="0" fontId="47" fillId="0" borderId="0" xfId="37" applyFill="1" applyAlignment="1" applyProtection="1">
      <protection locked="0"/>
    </xf>
    <xf numFmtId="0" fontId="47" fillId="0" borderId="0" xfId="37" applyFill="1" applyAlignment="1">
      <alignment horizontal="left"/>
      <protection locked="0"/>
    </xf>
    <xf numFmtId="0" fontId="47" fillId="0" borderId="0" xfId="37" applyFill="1" applyAlignment="1" applyProtection="1">
      <alignment horizontal="left"/>
      <protection locked="0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7" fontId="31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9" xfId="0" applyFont="1" applyBorder="1" applyProtection="1">
      <protection locked="0"/>
    </xf>
    <xf numFmtId="0" fontId="37" fillId="0" borderId="0" xfId="0" applyFont="1" applyAlignment="1">
      <alignment horizontal="left" vertical="top" wrapText="1"/>
    </xf>
    <xf numFmtId="0" fontId="47" fillId="0" borderId="0" xfId="37" applyFill="1" applyAlignment="1">
      <alignment horizontal="center"/>
      <protection locked="0"/>
    </xf>
    <xf numFmtId="0" fontId="47" fillId="0" borderId="0" xfId="37" applyFill="1" applyAlignment="1" applyProtection="1">
      <alignment horizontal="center"/>
      <protection locked="0"/>
    </xf>
    <xf numFmtId="0" fontId="39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9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7" fillId="26" borderId="21" xfId="0" applyFont="1" applyFill="1" applyBorder="1" applyAlignment="1">
      <alignment horizontal="left" vertical="center" wrapText="1"/>
    </xf>
    <xf numFmtId="0" fontId="37" fillId="26" borderId="22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rmal 3" xfId="45" xr:uid="{00000000-0005-0000-0000-00002D000000}"/>
    <cellStyle name="Note" xfId="46" builtinId="10" customBuiltin="1"/>
    <cellStyle name="Output" xfId="47" builtinId="21" customBuiltin="1"/>
    <cellStyle name="PSChar" xfId="48" xr:uid="{00000000-0005-0000-0000-000030000000}"/>
    <cellStyle name="PSChar 2" xfId="49" xr:uid="{00000000-0005-0000-0000-000031000000}"/>
    <cellStyle name="PSDate" xfId="50" xr:uid="{00000000-0005-0000-0000-000032000000}"/>
    <cellStyle name="PSDate 2" xfId="51" xr:uid="{00000000-0005-0000-0000-000033000000}"/>
    <cellStyle name="PSDec" xfId="52" xr:uid="{00000000-0005-0000-0000-000034000000}"/>
    <cellStyle name="PSDec 2" xfId="53" xr:uid="{00000000-0005-0000-0000-000035000000}"/>
    <cellStyle name="PSHeading" xfId="54" xr:uid="{00000000-0005-0000-0000-000036000000}"/>
    <cellStyle name="PSHeading 2" xfId="55" xr:uid="{00000000-0005-0000-0000-000037000000}"/>
    <cellStyle name="PSInt" xfId="56" xr:uid="{00000000-0005-0000-0000-000038000000}"/>
    <cellStyle name="PSInt 2" xfId="57" xr:uid="{00000000-0005-0000-0000-000039000000}"/>
    <cellStyle name="PSSpacer" xfId="58" xr:uid="{00000000-0005-0000-0000-00003A000000}"/>
    <cellStyle name="PSSpacer 2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1</xdr:row>
      <xdr:rowOff>30480</xdr:rowOff>
    </xdr:from>
    <xdr:to>
      <xdr:col>7</xdr:col>
      <xdr:colOff>579120</xdr:colOff>
      <xdr:row>4</xdr:row>
      <xdr:rowOff>45720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816340" y="426720"/>
          <a:ext cx="0" cy="518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8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CAFR@vermont.gov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VISION.ACFR@vermon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0309-AEA6-41EB-9A67-C6529B183B71}">
  <dimension ref="A1:D262"/>
  <sheetViews>
    <sheetView topLeftCell="A20" workbookViewId="0">
      <selection activeCell="D31" sqref="D31"/>
    </sheetView>
  </sheetViews>
  <sheetFormatPr defaultRowHeight="13.2" x14ac:dyDescent="0.25"/>
  <cols>
    <col min="2" max="2" width="32.21875" customWidth="1"/>
    <col min="3" max="3" width="20.5546875" customWidth="1"/>
  </cols>
  <sheetData>
    <row r="1" spans="1:4" ht="14.4" thickTop="1" thickBot="1" x14ac:dyDescent="0.3">
      <c r="A1" s="59" t="s">
        <v>47</v>
      </c>
      <c r="B1" s="59" t="s">
        <v>48</v>
      </c>
      <c r="C1" s="60" t="s">
        <v>623</v>
      </c>
      <c r="D1" s="60" t="s">
        <v>624</v>
      </c>
    </row>
    <row r="2" spans="1:4" ht="13.8" thickTop="1" x14ac:dyDescent="0.25">
      <c r="A2" t="s">
        <v>291</v>
      </c>
      <c r="B2" t="s">
        <v>292</v>
      </c>
      <c r="C2" s="50"/>
    </row>
    <row r="3" spans="1:4" x14ac:dyDescent="0.25">
      <c r="A3" t="s">
        <v>293</v>
      </c>
      <c r="B3" t="s">
        <v>294</v>
      </c>
      <c r="C3" s="50"/>
    </row>
    <row r="4" spans="1:4" x14ac:dyDescent="0.25">
      <c r="A4" t="s">
        <v>295</v>
      </c>
      <c r="B4" t="s">
        <v>296</v>
      </c>
      <c r="C4" s="50"/>
    </row>
    <row r="5" spans="1:4" x14ac:dyDescent="0.25">
      <c r="A5" t="s">
        <v>297</v>
      </c>
      <c r="B5" t="s">
        <v>298</v>
      </c>
      <c r="C5" s="50"/>
    </row>
    <row r="6" spans="1:4" x14ac:dyDescent="0.25">
      <c r="A6" t="s">
        <v>299</v>
      </c>
      <c r="B6" t="s">
        <v>300</v>
      </c>
      <c r="C6" s="50"/>
    </row>
    <row r="7" spans="1:4" x14ac:dyDescent="0.25">
      <c r="A7" t="s">
        <v>301</v>
      </c>
      <c r="B7" t="s">
        <v>302</v>
      </c>
      <c r="C7" s="50"/>
    </row>
    <row r="8" spans="1:4" x14ac:dyDescent="0.25">
      <c r="A8" t="s">
        <v>303</v>
      </c>
      <c r="B8" t="s">
        <v>304</v>
      </c>
      <c r="C8" s="50"/>
    </row>
    <row r="9" spans="1:4" x14ac:dyDescent="0.25">
      <c r="A9" t="s">
        <v>49</v>
      </c>
      <c r="B9" t="s">
        <v>50</v>
      </c>
      <c r="C9" s="50"/>
    </row>
    <row r="10" spans="1:4" x14ac:dyDescent="0.25">
      <c r="A10" t="s">
        <v>51</v>
      </c>
      <c r="B10" t="s">
        <v>52</v>
      </c>
      <c r="C10" s="50"/>
    </row>
    <row r="11" spans="1:4" x14ac:dyDescent="0.25">
      <c r="A11" t="s">
        <v>305</v>
      </c>
      <c r="B11" t="s">
        <v>306</v>
      </c>
      <c r="C11" s="50"/>
    </row>
    <row r="12" spans="1:4" x14ac:dyDescent="0.25">
      <c r="A12" t="s">
        <v>307</v>
      </c>
      <c r="B12" t="s">
        <v>308</v>
      </c>
      <c r="C12" s="50"/>
    </row>
    <row r="13" spans="1:4" x14ac:dyDescent="0.25">
      <c r="A13" t="s">
        <v>309</v>
      </c>
      <c r="B13" t="s">
        <v>310</v>
      </c>
      <c r="C13" s="50"/>
    </row>
    <row r="14" spans="1:4" x14ac:dyDescent="0.25">
      <c r="A14" t="s">
        <v>311</v>
      </c>
      <c r="B14" t="s">
        <v>312</v>
      </c>
      <c r="C14" s="50"/>
    </row>
    <row r="15" spans="1:4" x14ac:dyDescent="0.25">
      <c r="A15" t="s">
        <v>53</v>
      </c>
      <c r="B15" t="s">
        <v>54</v>
      </c>
      <c r="C15" s="50"/>
    </row>
    <row r="16" spans="1:4" x14ac:dyDescent="0.25">
      <c r="A16" t="s">
        <v>55</v>
      </c>
      <c r="B16" t="s">
        <v>56</v>
      </c>
      <c r="C16" s="50"/>
    </row>
    <row r="17" spans="1:4" x14ac:dyDescent="0.25">
      <c r="A17" t="s">
        <v>57</v>
      </c>
      <c r="B17" t="s">
        <v>58</v>
      </c>
      <c r="C17" s="50"/>
      <c r="D17">
        <v>59600</v>
      </c>
    </row>
    <row r="18" spans="1:4" x14ac:dyDescent="0.25">
      <c r="A18" t="s">
        <v>313</v>
      </c>
      <c r="B18" t="s">
        <v>314</v>
      </c>
      <c r="C18" s="50"/>
    </row>
    <row r="19" spans="1:4" x14ac:dyDescent="0.25">
      <c r="A19" t="s">
        <v>59</v>
      </c>
      <c r="B19" t="s">
        <v>60</v>
      </c>
      <c r="C19" s="50"/>
    </row>
    <row r="20" spans="1:4" x14ac:dyDescent="0.25">
      <c r="A20" t="s">
        <v>30</v>
      </c>
      <c r="B20" t="s">
        <v>61</v>
      </c>
      <c r="C20" s="50">
        <v>526206</v>
      </c>
    </row>
    <row r="21" spans="1:4" x14ac:dyDescent="0.25">
      <c r="A21" t="s">
        <v>62</v>
      </c>
      <c r="B21" t="s">
        <v>63</v>
      </c>
      <c r="C21" s="50"/>
    </row>
    <row r="22" spans="1:4" x14ac:dyDescent="0.25">
      <c r="A22" t="s">
        <v>315</v>
      </c>
      <c r="B22" t="s">
        <v>316</v>
      </c>
      <c r="C22" s="50"/>
    </row>
    <row r="23" spans="1:4" x14ac:dyDescent="0.25">
      <c r="A23" t="s">
        <v>317</v>
      </c>
      <c r="B23" t="s">
        <v>318</v>
      </c>
      <c r="C23" s="50"/>
    </row>
    <row r="24" spans="1:4" x14ac:dyDescent="0.25">
      <c r="A24" t="s">
        <v>319</v>
      </c>
      <c r="B24" t="s">
        <v>320</v>
      </c>
      <c r="C24" s="50"/>
    </row>
    <row r="25" spans="1:4" x14ac:dyDescent="0.25">
      <c r="A25" t="s">
        <v>321</v>
      </c>
      <c r="B25" t="s">
        <v>322</v>
      </c>
      <c r="C25" s="50"/>
    </row>
    <row r="26" spans="1:4" x14ac:dyDescent="0.25">
      <c r="A26" t="s">
        <v>323</v>
      </c>
      <c r="B26" t="s">
        <v>324</v>
      </c>
      <c r="C26" s="50"/>
    </row>
    <row r="27" spans="1:4" x14ac:dyDescent="0.25">
      <c r="A27" t="s">
        <v>325</v>
      </c>
      <c r="B27" t="s">
        <v>326</v>
      </c>
      <c r="C27" s="50"/>
    </row>
    <row r="28" spans="1:4" x14ac:dyDescent="0.25">
      <c r="A28" t="s">
        <v>327</v>
      </c>
      <c r="B28" t="s">
        <v>328</v>
      </c>
      <c r="C28" s="50"/>
    </row>
    <row r="29" spans="1:4" x14ac:dyDescent="0.25">
      <c r="A29" t="s">
        <v>329</v>
      </c>
      <c r="B29" t="s">
        <v>330</v>
      </c>
      <c r="C29" s="50"/>
    </row>
    <row r="30" spans="1:4" x14ac:dyDescent="0.25">
      <c r="A30" t="s">
        <v>31</v>
      </c>
      <c r="B30" t="s">
        <v>331</v>
      </c>
      <c r="C30" s="50">
        <v>330193</v>
      </c>
      <c r="D30">
        <v>58700</v>
      </c>
    </row>
    <row r="31" spans="1:4" x14ac:dyDescent="0.25">
      <c r="A31" t="s">
        <v>31</v>
      </c>
      <c r="B31" t="s">
        <v>331</v>
      </c>
      <c r="C31" s="50">
        <v>142980</v>
      </c>
      <c r="D31">
        <v>58800</v>
      </c>
    </row>
    <row r="32" spans="1:4" x14ac:dyDescent="0.25">
      <c r="A32" t="s">
        <v>332</v>
      </c>
      <c r="B32" t="s">
        <v>333</v>
      </c>
      <c r="C32" s="50"/>
    </row>
    <row r="33" spans="1:3" x14ac:dyDescent="0.25">
      <c r="A33" t="s">
        <v>334</v>
      </c>
      <c r="B33" t="s">
        <v>335</v>
      </c>
      <c r="C33" s="50"/>
    </row>
    <row r="34" spans="1:3" x14ac:dyDescent="0.25">
      <c r="A34" t="s">
        <v>336</v>
      </c>
      <c r="B34" t="s">
        <v>337</v>
      </c>
      <c r="C34" s="50"/>
    </row>
    <row r="35" spans="1:3" x14ac:dyDescent="0.25">
      <c r="A35" t="s">
        <v>338</v>
      </c>
      <c r="B35" t="s">
        <v>339</v>
      </c>
      <c r="C35" s="50"/>
    </row>
    <row r="36" spans="1:3" x14ac:dyDescent="0.25">
      <c r="A36" t="s">
        <v>340</v>
      </c>
      <c r="B36" t="s">
        <v>341</v>
      </c>
      <c r="C36" s="50"/>
    </row>
    <row r="37" spans="1:3" x14ac:dyDescent="0.25">
      <c r="A37" t="s">
        <v>342</v>
      </c>
      <c r="B37" t="s">
        <v>343</v>
      </c>
      <c r="C37" s="50"/>
    </row>
    <row r="38" spans="1:3" x14ac:dyDescent="0.25">
      <c r="A38" t="s">
        <v>344</v>
      </c>
      <c r="B38" t="s">
        <v>345</v>
      </c>
      <c r="C38" s="50"/>
    </row>
    <row r="39" spans="1:3" x14ac:dyDescent="0.25">
      <c r="A39" t="s">
        <v>346</v>
      </c>
      <c r="B39" t="s">
        <v>347</v>
      </c>
      <c r="C39" s="50"/>
    </row>
    <row r="40" spans="1:3" x14ac:dyDescent="0.25">
      <c r="A40" t="s">
        <v>348</v>
      </c>
      <c r="B40" t="s">
        <v>349</v>
      </c>
      <c r="C40" s="50"/>
    </row>
    <row r="41" spans="1:3" x14ac:dyDescent="0.25">
      <c r="A41" t="s">
        <v>350</v>
      </c>
      <c r="B41" t="s">
        <v>351</v>
      </c>
      <c r="C41" s="50"/>
    </row>
    <row r="42" spans="1:3" x14ac:dyDescent="0.25">
      <c r="A42" t="s">
        <v>352</v>
      </c>
      <c r="B42" t="s">
        <v>353</v>
      </c>
      <c r="C42" s="50"/>
    </row>
    <row r="43" spans="1:3" x14ac:dyDescent="0.25">
      <c r="A43" t="s">
        <v>354</v>
      </c>
      <c r="B43" t="s">
        <v>355</v>
      </c>
      <c r="C43" s="50"/>
    </row>
    <row r="44" spans="1:3" x14ac:dyDescent="0.25">
      <c r="A44" t="s">
        <v>356</v>
      </c>
      <c r="B44" t="s">
        <v>357</v>
      </c>
      <c r="C44" s="50"/>
    </row>
    <row r="45" spans="1:3" x14ac:dyDescent="0.25">
      <c r="A45" t="s">
        <v>358</v>
      </c>
      <c r="B45" t="s">
        <v>359</v>
      </c>
      <c r="C45" s="50"/>
    </row>
    <row r="46" spans="1:3" x14ac:dyDescent="0.25">
      <c r="A46" t="s">
        <v>360</v>
      </c>
      <c r="B46" t="s">
        <v>361</v>
      </c>
      <c r="C46" s="50"/>
    </row>
    <row r="47" spans="1:3" x14ac:dyDescent="0.25">
      <c r="A47" t="s">
        <v>362</v>
      </c>
      <c r="B47" t="s">
        <v>363</v>
      </c>
      <c r="C47" s="50"/>
    </row>
    <row r="48" spans="1:3" x14ac:dyDescent="0.25">
      <c r="A48" t="s">
        <v>364</v>
      </c>
      <c r="B48" t="s">
        <v>235</v>
      </c>
      <c r="C48" s="50"/>
    </row>
    <row r="49" spans="1:3" x14ac:dyDescent="0.25">
      <c r="A49" t="s">
        <v>365</v>
      </c>
      <c r="B49" t="s">
        <v>366</v>
      </c>
      <c r="C49" s="50"/>
    </row>
    <row r="50" spans="1:3" x14ac:dyDescent="0.25">
      <c r="A50" t="s">
        <v>32</v>
      </c>
      <c r="B50" t="s">
        <v>64</v>
      </c>
      <c r="C50" s="50"/>
    </row>
    <row r="51" spans="1:3" x14ac:dyDescent="0.25">
      <c r="A51" t="s">
        <v>65</v>
      </c>
      <c r="B51" t="s">
        <v>66</v>
      </c>
      <c r="C51" s="50"/>
    </row>
    <row r="52" spans="1:3" x14ac:dyDescent="0.25">
      <c r="A52" t="s">
        <v>67</v>
      </c>
      <c r="B52" t="s">
        <v>68</v>
      </c>
      <c r="C52" s="50"/>
    </row>
    <row r="53" spans="1:3" x14ac:dyDescent="0.25">
      <c r="A53" t="s">
        <v>69</v>
      </c>
      <c r="B53" t="s">
        <v>70</v>
      </c>
      <c r="C53" s="50"/>
    </row>
    <row r="54" spans="1:3" x14ac:dyDescent="0.25">
      <c r="A54" t="s">
        <v>71</v>
      </c>
      <c r="B54" t="s">
        <v>72</v>
      </c>
      <c r="C54" s="50"/>
    </row>
    <row r="55" spans="1:3" x14ac:dyDescent="0.25">
      <c r="A55" t="s">
        <v>73</v>
      </c>
      <c r="B55" t="s">
        <v>74</v>
      </c>
      <c r="C55" s="50"/>
    </row>
    <row r="56" spans="1:3" x14ac:dyDescent="0.25">
      <c r="A56" t="s">
        <v>75</v>
      </c>
      <c r="B56" t="s">
        <v>76</v>
      </c>
      <c r="C56" s="50"/>
    </row>
    <row r="57" spans="1:3" x14ac:dyDescent="0.25">
      <c r="A57" t="s">
        <v>77</v>
      </c>
      <c r="B57" t="s">
        <v>78</v>
      </c>
      <c r="C57" s="50"/>
    </row>
    <row r="58" spans="1:3" x14ac:dyDescent="0.25">
      <c r="A58" t="s">
        <v>79</v>
      </c>
      <c r="B58" t="s">
        <v>80</v>
      </c>
      <c r="C58" s="50"/>
    </row>
    <row r="59" spans="1:3" x14ac:dyDescent="0.25">
      <c r="A59" t="s">
        <v>81</v>
      </c>
      <c r="B59" t="s">
        <v>82</v>
      </c>
      <c r="C59" s="50"/>
    </row>
    <row r="60" spans="1:3" x14ac:dyDescent="0.25">
      <c r="A60" t="s">
        <v>83</v>
      </c>
      <c r="B60" t="s">
        <v>84</v>
      </c>
      <c r="C60" s="50"/>
    </row>
    <row r="61" spans="1:3" x14ac:dyDescent="0.25">
      <c r="A61" t="s">
        <v>85</v>
      </c>
      <c r="B61" t="s">
        <v>86</v>
      </c>
      <c r="C61" s="50"/>
    </row>
    <row r="62" spans="1:3" x14ac:dyDescent="0.25">
      <c r="A62" t="s">
        <v>87</v>
      </c>
      <c r="B62" t="s">
        <v>88</v>
      </c>
      <c r="C62" s="50"/>
    </row>
    <row r="63" spans="1:3" x14ac:dyDescent="0.25">
      <c r="A63" t="s">
        <v>89</v>
      </c>
      <c r="B63" t="s">
        <v>90</v>
      </c>
      <c r="C63" s="50"/>
    </row>
    <row r="64" spans="1:3" x14ac:dyDescent="0.25">
      <c r="A64" t="s">
        <v>91</v>
      </c>
      <c r="B64" t="s">
        <v>92</v>
      </c>
      <c r="C64" s="50"/>
    </row>
    <row r="65" spans="1:3" x14ac:dyDescent="0.25">
      <c r="A65" t="s">
        <v>93</v>
      </c>
      <c r="B65" t="s">
        <v>94</v>
      </c>
      <c r="C65" s="50"/>
    </row>
    <row r="66" spans="1:3" x14ac:dyDescent="0.25">
      <c r="A66" t="s">
        <v>95</v>
      </c>
      <c r="B66" t="s">
        <v>96</v>
      </c>
      <c r="C66" s="50"/>
    </row>
    <row r="67" spans="1:3" x14ac:dyDescent="0.25">
      <c r="A67" t="s">
        <v>97</v>
      </c>
      <c r="B67" t="s">
        <v>98</v>
      </c>
      <c r="C67" s="50">
        <v>4979834</v>
      </c>
    </row>
    <row r="68" spans="1:3" x14ac:dyDescent="0.25">
      <c r="A68" t="s">
        <v>99</v>
      </c>
      <c r="B68" t="s">
        <v>100</v>
      </c>
      <c r="C68" s="50"/>
    </row>
    <row r="69" spans="1:3" x14ac:dyDescent="0.25">
      <c r="A69" t="s">
        <v>33</v>
      </c>
      <c r="B69" t="s">
        <v>101</v>
      </c>
      <c r="C69" s="50"/>
    </row>
    <row r="70" spans="1:3" x14ac:dyDescent="0.25">
      <c r="A70" t="s">
        <v>34</v>
      </c>
      <c r="B70" t="s">
        <v>102</v>
      </c>
      <c r="C70" s="50">
        <v>2368974</v>
      </c>
    </row>
    <row r="71" spans="1:3" x14ac:dyDescent="0.25">
      <c r="A71" t="s">
        <v>367</v>
      </c>
      <c r="B71" t="s">
        <v>368</v>
      </c>
      <c r="C71" s="50"/>
    </row>
    <row r="72" spans="1:3" x14ac:dyDescent="0.25">
      <c r="A72" t="s">
        <v>103</v>
      </c>
      <c r="B72" t="s">
        <v>104</v>
      </c>
      <c r="C72" s="50"/>
    </row>
    <row r="73" spans="1:3" x14ac:dyDescent="0.25">
      <c r="A73" t="s">
        <v>105</v>
      </c>
      <c r="B73" t="s">
        <v>106</v>
      </c>
      <c r="C73" s="50"/>
    </row>
    <row r="74" spans="1:3" x14ac:dyDescent="0.25">
      <c r="A74" t="s">
        <v>107</v>
      </c>
      <c r="B74" t="s">
        <v>108</v>
      </c>
      <c r="C74" s="50"/>
    </row>
    <row r="75" spans="1:3" x14ac:dyDescent="0.25">
      <c r="A75" t="s">
        <v>109</v>
      </c>
      <c r="B75" t="s">
        <v>110</v>
      </c>
      <c r="C75" s="50">
        <v>370820</v>
      </c>
    </row>
    <row r="76" spans="1:3" x14ac:dyDescent="0.25">
      <c r="A76" t="s">
        <v>111</v>
      </c>
      <c r="B76" t="s">
        <v>112</v>
      </c>
      <c r="C76" s="50"/>
    </row>
    <row r="77" spans="1:3" x14ac:dyDescent="0.25">
      <c r="A77" t="s">
        <v>113</v>
      </c>
      <c r="B77" t="s">
        <v>114</v>
      </c>
      <c r="C77" s="50"/>
    </row>
    <row r="78" spans="1:3" x14ac:dyDescent="0.25">
      <c r="A78" t="s">
        <v>35</v>
      </c>
      <c r="B78" t="s">
        <v>115</v>
      </c>
      <c r="C78" s="50">
        <v>4619854</v>
      </c>
    </row>
    <row r="79" spans="1:3" x14ac:dyDescent="0.25">
      <c r="A79" t="s">
        <v>369</v>
      </c>
      <c r="B79" t="s">
        <v>370</v>
      </c>
      <c r="C79" s="50"/>
    </row>
    <row r="80" spans="1:3" x14ac:dyDescent="0.25">
      <c r="A80" t="s">
        <v>36</v>
      </c>
      <c r="B80" t="s">
        <v>116</v>
      </c>
      <c r="C80" s="50"/>
    </row>
    <row r="81" spans="1:4" x14ac:dyDescent="0.25">
      <c r="A81" t="s">
        <v>117</v>
      </c>
      <c r="B81" t="s">
        <v>118</v>
      </c>
      <c r="C81" s="50"/>
    </row>
    <row r="82" spans="1:4" x14ac:dyDescent="0.25">
      <c r="A82" t="s">
        <v>119</v>
      </c>
      <c r="B82" t="s">
        <v>120</v>
      </c>
      <c r="C82" s="50"/>
    </row>
    <row r="83" spans="1:4" x14ac:dyDescent="0.25">
      <c r="A83" t="s">
        <v>121</v>
      </c>
      <c r="B83" t="s">
        <v>122</v>
      </c>
      <c r="C83" s="50"/>
    </row>
    <row r="84" spans="1:4" x14ac:dyDescent="0.25">
      <c r="A84" t="s">
        <v>123</v>
      </c>
      <c r="B84" t="s">
        <v>124</v>
      </c>
      <c r="C84" s="50"/>
    </row>
    <row r="85" spans="1:4" x14ac:dyDescent="0.25">
      <c r="A85" t="s">
        <v>37</v>
      </c>
      <c r="B85" t="s">
        <v>371</v>
      </c>
      <c r="C85" s="50"/>
      <c r="D85">
        <v>50300</v>
      </c>
    </row>
    <row r="86" spans="1:4" x14ac:dyDescent="0.25">
      <c r="A86" t="s">
        <v>125</v>
      </c>
      <c r="B86" t="s">
        <v>372</v>
      </c>
      <c r="C86" s="50"/>
    </row>
    <row r="87" spans="1:4" x14ac:dyDescent="0.25">
      <c r="A87" t="s">
        <v>126</v>
      </c>
      <c r="B87" t="s">
        <v>127</v>
      </c>
      <c r="C87" s="50"/>
    </row>
    <row r="88" spans="1:4" x14ac:dyDescent="0.25">
      <c r="A88" t="s">
        <v>373</v>
      </c>
      <c r="B88" t="s">
        <v>374</v>
      </c>
      <c r="C88" s="50"/>
    </row>
    <row r="89" spans="1:4" x14ac:dyDescent="0.25">
      <c r="A89" t="s">
        <v>128</v>
      </c>
      <c r="B89" t="s">
        <v>129</v>
      </c>
      <c r="C89" s="50"/>
    </row>
    <row r="90" spans="1:4" x14ac:dyDescent="0.25">
      <c r="A90" t="s">
        <v>130</v>
      </c>
      <c r="B90" t="s">
        <v>131</v>
      </c>
      <c r="C90" s="50"/>
    </row>
    <row r="91" spans="1:4" x14ac:dyDescent="0.25">
      <c r="A91" t="s">
        <v>375</v>
      </c>
      <c r="B91" t="s">
        <v>376</v>
      </c>
      <c r="C91" s="50"/>
    </row>
    <row r="92" spans="1:4" x14ac:dyDescent="0.25">
      <c r="A92" t="s">
        <v>377</v>
      </c>
      <c r="B92" t="s">
        <v>378</v>
      </c>
      <c r="C92" s="50"/>
    </row>
    <row r="93" spans="1:4" x14ac:dyDescent="0.25">
      <c r="A93" t="s">
        <v>379</v>
      </c>
      <c r="B93" t="s">
        <v>380</v>
      </c>
      <c r="C93" s="50"/>
    </row>
    <row r="94" spans="1:4" x14ac:dyDescent="0.25">
      <c r="A94" t="s">
        <v>381</v>
      </c>
      <c r="B94" t="s">
        <v>382</v>
      </c>
      <c r="C94" s="50"/>
    </row>
    <row r="95" spans="1:4" x14ac:dyDescent="0.25">
      <c r="A95" t="s">
        <v>132</v>
      </c>
      <c r="B95" t="s">
        <v>133</v>
      </c>
      <c r="C95" s="50"/>
    </row>
    <row r="96" spans="1:4" x14ac:dyDescent="0.25">
      <c r="A96" t="s">
        <v>134</v>
      </c>
      <c r="B96" t="s">
        <v>135</v>
      </c>
      <c r="C96" s="50"/>
    </row>
    <row r="97" spans="1:3" x14ac:dyDescent="0.25">
      <c r="A97" t="s">
        <v>383</v>
      </c>
      <c r="B97" t="s">
        <v>384</v>
      </c>
      <c r="C97" s="50"/>
    </row>
    <row r="98" spans="1:3" x14ac:dyDescent="0.25">
      <c r="A98" t="s">
        <v>385</v>
      </c>
      <c r="B98" t="s">
        <v>384</v>
      </c>
      <c r="C98" s="50"/>
    </row>
    <row r="99" spans="1:3" x14ac:dyDescent="0.25">
      <c r="A99" t="s">
        <v>136</v>
      </c>
      <c r="B99" t="s">
        <v>137</v>
      </c>
      <c r="C99" s="50"/>
    </row>
    <row r="100" spans="1:3" x14ac:dyDescent="0.25">
      <c r="A100" t="s">
        <v>386</v>
      </c>
      <c r="B100" t="s">
        <v>387</v>
      </c>
      <c r="C100" s="50"/>
    </row>
    <row r="101" spans="1:3" x14ac:dyDescent="0.25">
      <c r="A101" t="s">
        <v>138</v>
      </c>
      <c r="B101" t="s">
        <v>139</v>
      </c>
      <c r="C101" s="50"/>
    </row>
    <row r="102" spans="1:3" x14ac:dyDescent="0.25">
      <c r="A102" t="s">
        <v>140</v>
      </c>
      <c r="B102" t="s">
        <v>141</v>
      </c>
      <c r="C102" s="50"/>
    </row>
    <row r="103" spans="1:3" x14ac:dyDescent="0.25">
      <c r="A103" t="s">
        <v>388</v>
      </c>
      <c r="B103" t="s">
        <v>389</v>
      </c>
      <c r="C103" s="50"/>
    </row>
    <row r="104" spans="1:3" x14ac:dyDescent="0.25">
      <c r="A104" t="s">
        <v>390</v>
      </c>
      <c r="B104" t="s">
        <v>391</v>
      </c>
      <c r="C104" s="50"/>
    </row>
    <row r="105" spans="1:3" x14ac:dyDescent="0.25">
      <c r="A105" t="s">
        <v>392</v>
      </c>
      <c r="B105" t="s">
        <v>393</v>
      </c>
      <c r="C105" s="50"/>
    </row>
    <row r="106" spans="1:3" x14ac:dyDescent="0.25">
      <c r="A106" t="s">
        <v>394</v>
      </c>
      <c r="B106" t="s">
        <v>395</v>
      </c>
      <c r="C106" s="50"/>
    </row>
    <row r="107" spans="1:3" x14ac:dyDescent="0.25">
      <c r="A107" t="s">
        <v>396</v>
      </c>
      <c r="B107" t="s">
        <v>397</v>
      </c>
      <c r="C107" s="50"/>
    </row>
    <row r="108" spans="1:3" x14ac:dyDescent="0.25">
      <c r="A108" t="s">
        <v>398</v>
      </c>
      <c r="B108" t="s">
        <v>399</v>
      </c>
      <c r="C108" s="50"/>
    </row>
    <row r="109" spans="1:3" x14ac:dyDescent="0.25">
      <c r="A109" t="s">
        <v>400</v>
      </c>
      <c r="B109" t="s">
        <v>401</v>
      </c>
      <c r="C109" s="50"/>
    </row>
    <row r="110" spans="1:3" x14ac:dyDescent="0.25">
      <c r="A110" t="s">
        <v>402</v>
      </c>
      <c r="B110" t="s">
        <v>403</v>
      </c>
      <c r="C110" s="50"/>
    </row>
    <row r="111" spans="1:3" x14ac:dyDescent="0.25">
      <c r="A111" t="s">
        <v>404</v>
      </c>
      <c r="B111" t="s">
        <v>405</v>
      </c>
      <c r="C111" s="50"/>
    </row>
    <row r="112" spans="1:3" x14ac:dyDescent="0.25">
      <c r="A112" t="s">
        <v>406</v>
      </c>
      <c r="B112" t="s">
        <v>407</v>
      </c>
      <c r="C112" s="50"/>
    </row>
    <row r="113" spans="1:3" x14ac:dyDescent="0.25">
      <c r="A113" t="s">
        <v>408</v>
      </c>
      <c r="B113" t="s">
        <v>409</v>
      </c>
      <c r="C113" s="50"/>
    </row>
    <row r="114" spans="1:3" x14ac:dyDescent="0.25">
      <c r="A114" t="s">
        <v>410</v>
      </c>
      <c r="B114" t="s">
        <v>411</v>
      </c>
      <c r="C114" s="50"/>
    </row>
    <row r="115" spans="1:3" x14ac:dyDescent="0.25">
      <c r="A115" t="s">
        <v>412</v>
      </c>
      <c r="B115" t="s">
        <v>413</v>
      </c>
      <c r="C115" s="50"/>
    </row>
    <row r="116" spans="1:3" x14ac:dyDescent="0.25">
      <c r="A116" t="s">
        <v>414</v>
      </c>
      <c r="B116" t="s">
        <v>415</v>
      </c>
      <c r="C116" s="50"/>
    </row>
    <row r="117" spans="1:3" x14ac:dyDescent="0.25">
      <c r="A117" t="s">
        <v>416</v>
      </c>
      <c r="B117" t="s">
        <v>417</v>
      </c>
      <c r="C117" s="50"/>
    </row>
    <row r="118" spans="1:3" x14ac:dyDescent="0.25">
      <c r="A118" t="s">
        <v>418</v>
      </c>
      <c r="B118" t="s">
        <v>419</v>
      </c>
      <c r="C118" s="50"/>
    </row>
    <row r="119" spans="1:3" x14ac:dyDescent="0.25">
      <c r="A119" t="s">
        <v>420</v>
      </c>
      <c r="B119" t="s">
        <v>421</v>
      </c>
      <c r="C119" s="50"/>
    </row>
    <row r="120" spans="1:3" x14ac:dyDescent="0.25">
      <c r="A120" t="s">
        <v>422</v>
      </c>
      <c r="B120" t="s">
        <v>423</v>
      </c>
      <c r="C120" s="50"/>
    </row>
    <row r="121" spans="1:3" x14ac:dyDescent="0.25">
      <c r="A121" t="s">
        <v>424</v>
      </c>
      <c r="B121" t="s">
        <v>425</v>
      </c>
      <c r="C121" s="50"/>
    </row>
    <row r="122" spans="1:3" x14ac:dyDescent="0.25">
      <c r="A122" t="s">
        <v>426</v>
      </c>
      <c r="B122" t="s">
        <v>427</v>
      </c>
      <c r="C122" s="50"/>
    </row>
    <row r="123" spans="1:3" x14ac:dyDescent="0.25">
      <c r="A123" t="s">
        <v>428</v>
      </c>
      <c r="B123" t="s">
        <v>429</v>
      </c>
      <c r="C123" s="50"/>
    </row>
    <row r="124" spans="1:3" x14ac:dyDescent="0.25">
      <c r="A124" t="s">
        <v>430</v>
      </c>
      <c r="B124" t="s">
        <v>431</v>
      </c>
      <c r="C124" s="50"/>
    </row>
    <row r="125" spans="1:3" x14ac:dyDescent="0.25">
      <c r="A125" t="s">
        <v>432</v>
      </c>
      <c r="B125" t="s">
        <v>433</v>
      </c>
      <c r="C125" s="50"/>
    </row>
    <row r="126" spans="1:3" x14ac:dyDescent="0.25">
      <c r="A126" t="s">
        <v>434</v>
      </c>
      <c r="B126" t="s">
        <v>435</v>
      </c>
      <c r="C126" s="50"/>
    </row>
    <row r="127" spans="1:3" x14ac:dyDescent="0.25">
      <c r="A127" t="s">
        <v>436</v>
      </c>
      <c r="B127" t="s">
        <v>437</v>
      </c>
      <c r="C127" s="50"/>
    </row>
    <row r="128" spans="1:3" x14ac:dyDescent="0.25">
      <c r="A128" t="s">
        <v>438</v>
      </c>
      <c r="B128" t="s">
        <v>439</v>
      </c>
      <c r="C128" s="50"/>
    </row>
    <row r="129" spans="1:3" x14ac:dyDescent="0.25">
      <c r="A129" t="s">
        <v>440</v>
      </c>
      <c r="B129" t="s">
        <v>441</v>
      </c>
      <c r="C129" s="50"/>
    </row>
    <row r="130" spans="1:3" x14ac:dyDescent="0.25">
      <c r="A130" t="s">
        <v>442</v>
      </c>
      <c r="B130" t="s">
        <v>443</v>
      </c>
      <c r="C130" s="50"/>
    </row>
    <row r="131" spans="1:3" x14ac:dyDescent="0.25">
      <c r="A131" t="s">
        <v>444</v>
      </c>
      <c r="B131" t="s">
        <v>445</v>
      </c>
      <c r="C131" s="50"/>
    </row>
    <row r="132" spans="1:3" x14ac:dyDescent="0.25">
      <c r="A132" t="s">
        <v>446</v>
      </c>
      <c r="B132" t="s">
        <v>447</v>
      </c>
      <c r="C132" s="50"/>
    </row>
    <row r="133" spans="1:3" x14ac:dyDescent="0.25">
      <c r="A133" t="s">
        <v>448</v>
      </c>
      <c r="B133" t="s">
        <v>449</v>
      </c>
      <c r="C133" s="50"/>
    </row>
    <row r="134" spans="1:3" x14ac:dyDescent="0.25">
      <c r="A134" t="s">
        <v>450</v>
      </c>
      <c r="B134" t="s">
        <v>451</v>
      </c>
      <c r="C134" s="50"/>
    </row>
    <row r="135" spans="1:3" x14ac:dyDescent="0.25">
      <c r="A135" t="s">
        <v>452</v>
      </c>
      <c r="B135" t="s">
        <v>453</v>
      </c>
      <c r="C135" s="50"/>
    </row>
    <row r="136" spans="1:3" x14ac:dyDescent="0.25">
      <c r="A136" t="s">
        <v>454</v>
      </c>
      <c r="B136" t="s">
        <v>455</v>
      </c>
      <c r="C136" s="50"/>
    </row>
    <row r="137" spans="1:3" x14ac:dyDescent="0.25">
      <c r="A137" t="s">
        <v>456</v>
      </c>
      <c r="B137" t="s">
        <v>457</v>
      </c>
      <c r="C137" s="50"/>
    </row>
    <row r="138" spans="1:3" x14ac:dyDescent="0.25">
      <c r="A138" t="s">
        <v>458</v>
      </c>
      <c r="B138" t="s">
        <v>459</v>
      </c>
      <c r="C138" s="50"/>
    </row>
    <row r="139" spans="1:3" x14ac:dyDescent="0.25">
      <c r="A139" t="s">
        <v>142</v>
      </c>
      <c r="B139" t="s">
        <v>143</v>
      </c>
      <c r="C139" s="50"/>
    </row>
    <row r="140" spans="1:3" x14ac:dyDescent="0.25">
      <c r="A140" t="s">
        <v>144</v>
      </c>
      <c r="B140" t="s">
        <v>145</v>
      </c>
      <c r="C140" s="50"/>
    </row>
    <row r="141" spans="1:3" x14ac:dyDescent="0.25">
      <c r="A141" t="s">
        <v>146</v>
      </c>
      <c r="B141" t="s">
        <v>147</v>
      </c>
      <c r="C141" s="50"/>
    </row>
    <row r="142" spans="1:3" x14ac:dyDescent="0.25">
      <c r="A142" t="s">
        <v>148</v>
      </c>
      <c r="B142" t="s">
        <v>149</v>
      </c>
      <c r="C142" s="50"/>
    </row>
    <row r="143" spans="1:3" x14ac:dyDescent="0.25">
      <c r="A143" t="s">
        <v>150</v>
      </c>
      <c r="B143" t="s">
        <v>151</v>
      </c>
      <c r="C143" s="50"/>
    </row>
    <row r="144" spans="1:3" x14ac:dyDescent="0.25">
      <c r="A144" t="s">
        <v>38</v>
      </c>
      <c r="B144" t="s">
        <v>152</v>
      </c>
      <c r="C144" s="50">
        <v>8884770</v>
      </c>
    </row>
    <row r="145" spans="1:3" x14ac:dyDescent="0.25">
      <c r="A145" t="s">
        <v>153</v>
      </c>
      <c r="B145" t="s">
        <v>154</v>
      </c>
      <c r="C145" s="50"/>
    </row>
    <row r="146" spans="1:3" x14ac:dyDescent="0.25">
      <c r="A146" t="s">
        <v>460</v>
      </c>
      <c r="B146" t="s">
        <v>384</v>
      </c>
      <c r="C146" s="50"/>
    </row>
    <row r="147" spans="1:3" x14ac:dyDescent="0.25">
      <c r="A147" t="s">
        <v>39</v>
      </c>
      <c r="B147" t="s">
        <v>155</v>
      </c>
      <c r="C147" s="50">
        <v>305276</v>
      </c>
    </row>
    <row r="148" spans="1:3" x14ac:dyDescent="0.25">
      <c r="A148" t="s">
        <v>461</v>
      </c>
      <c r="B148" t="s">
        <v>462</v>
      </c>
      <c r="C148" s="50"/>
    </row>
    <row r="149" spans="1:3" x14ac:dyDescent="0.25">
      <c r="A149" t="s">
        <v>463</v>
      </c>
      <c r="B149" t="s">
        <v>464</v>
      </c>
      <c r="C149" s="50"/>
    </row>
    <row r="150" spans="1:3" x14ac:dyDescent="0.25">
      <c r="A150" t="s">
        <v>465</v>
      </c>
      <c r="B150" t="s">
        <v>466</v>
      </c>
      <c r="C150" s="50"/>
    </row>
    <row r="151" spans="1:3" x14ac:dyDescent="0.25">
      <c r="A151" t="s">
        <v>467</v>
      </c>
      <c r="B151" t="s">
        <v>468</v>
      </c>
      <c r="C151" s="50"/>
    </row>
    <row r="152" spans="1:3" x14ac:dyDescent="0.25">
      <c r="A152" t="s">
        <v>469</v>
      </c>
      <c r="B152" t="s">
        <v>470</v>
      </c>
      <c r="C152" s="50"/>
    </row>
    <row r="153" spans="1:3" x14ac:dyDescent="0.25">
      <c r="A153" t="s">
        <v>40</v>
      </c>
      <c r="B153" t="s">
        <v>156</v>
      </c>
      <c r="C153" s="50"/>
    </row>
    <row r="154" spans="1:3" x14ac:dyDescent="0.25">
      <c r="A154" t="s">
        <v>471</v>
      </c>
      <c r="B154" t="s">
        <v>472</v>
      </c>
      <c r="C154" s="50"/>
    </row>
    <row r="155" spans="1:3" x14ac:dyDescent="0.25">
      <c r="A155" t="s">
        <v>157</v>
      </c>
      <c r="B155" t="s">
        <v>141</v>
      </c>
      <c r="C155" s="50"/>
    </row>
    <row r="156" spans="1:3" x14ac:dyDescent="0.25">
      <c r="A156" t="s">
        <v>473</v>
      </c>
      <c r="B156" t="s">
        <v>474</v>
      </c>
      <c r="C156" s="50"/>
    </row>
    <row r="157" spans="1:3" x14ac:dyDescent="0.25">
      <c r="A157" t="s">
        <v>475</v>
      </c>
      <c r="B157" t="s">
        <v>476</v>
      </c>
      <c r="C157" s="50"/>
    </row>
    <row r="158" spans="1:3" x14ac:dyDescent="0.25">
      <c r="A158" t="s">
        <v>477</v>
      </c>
      <c r="B158" t="s">
        <v>478</v>
      </c>
      <c r="C158" s="50"/>
    </row>
    <row r="159" spans="1:3" x14ac:dyDescent="0.25">
      <c r="A159" t="s">
        <v>479</v>
      </c>
      <c r="B159" t="s">
        <v>480</v>
      </c>
      <c r="C159" s="50"/>
    </row>
    <row r="160" spans="1:3" x14ac:dyDescent="0.25">
      <c r="A160" t="s">
        <v>481</v>
      </c>
      <c r="B160" t="s">
        <v>482</v>
      </c>
      <c r="C160" s="50"/>
    </row>
    <row r="161" spans="1:3" x14ac:dyDescent="0.25">
      <c r="A161" t="s">
        <v>483</v>
      </c>
      <c r="B161" t="s">
        <v>484</v>
      </c>
      <c r="C161" s="50"/>
    </row>
    <row r="162" spans="1:3" x14ac:dyDescent="0.25">
      <c r="A162" t="s">
        <v>485</v>
      </c>
      <c r="B162" t="s">
        <v>486</v>
      </c>
      <c r="C162" s="50"/>
    </row>
    <row r="163" spans="1:3" x14ac:dyDescent="0.25">
      <c r="A163" t="s">
        <v>487</v>
      </c>
      <c r="B163" t="s">
        <v>488</v>
      </c>
      <c r="C163" s="50"/>
    </row>
    <row r="164" spans="1:3" x14ac:dyDescent="0.25">
      <c r="A164" t="s">
        <v>489</v>
      </c>
      <c r="B164" t="s">
        <v>490</v>
      </c>
      <c r="C164" s="50"/>
    </row>
    <row r="165" spans="1:3" x14ac:dyDescent="0.25">
      <c r="A165" t="s">
        <v>491</v>
      </c>
      <c r="B165" t="s">
        <v>492</v>
      </c>
      <c r="C165" s="50"/>
    </row>
    <row r="166" spans="1:3" x14ac:dyDescent="0.25">
      <c r="A166" t="s">
        <v>493</v>
      </c>
      <c r="B166" t="s">
        <v>494</v>
      </c>
      <c r="C166" s="50"/>
    </row>
    <row r="167" spans="1:3" x14ac:dyDescent="0.25">
      <c r="A167" t="s">
        <v>495</v>
      </c>
      <c r="B167" t="s">
        <v>496</v>
      </c>
      <c r="C167" s="50"/>
    </row>
    <row r="168" spans="1:3" x14ac:dyDescent="0.25">
      <c r="A168" t="s">
        <v>497</v>
      </c>
      <c r="B168" t="s">
        <v>498</v>
      </c>
      <c r="C168" s="50"/>
    </row>
    <row r="169" spans="1:3" x14ac:dyDescent="0.25">
      <c r="A169" t="s">
        <v>499</v>
      </c>
      <c r="B169" t="s">
        <v>500</v>
      </c>
      <c r="C169" s="50"/>
    </row>
    <row r="170" spans="1:3" x14ac:dyDescent="0.25">
      <c r="A170" t="s">
        <v>501</v>
      </c>
      <c r="B170" t="s">
        <v>502</v>
      </c>
      <c r="C170" s="50"/>
    </row>
    <row r="171" spans="1:3" x14ac:dyDescent="0.25">
      <c r="A171" t="s">
        <v>503</v>
      </c>
      <c r="B171" t="s">
        <v>504</v>
      </c>
      <c r="C171" s="50"/>
    </row>
    <row r="172" spans="1:3" x14ac:dyDescent="0.25">
      <c r="A172" t="s">
        <v>505</v>
      </c>
      <c r="B172" t="s">
        <v>506</v>
      </c>
      <c r="C172" s="50"/>
    </row>
    <row r="173" spans="1:3" x14ac:dyDescent="0.25">
      <c r="A173" t="s">
        <v>507</v>
      </c>
      <c r="B173" t="s">
        <v>508</v>
      </c>
      <c r="C173" s="50"/>
    </row>
    <row r="174" spans="1:3" x14ac:dyDescent="0.25">
      <c r="A174" t="s">
        <v>509</v>
      </c>
      <c r="B174" t="s">
        <v>417</v>
      </c>
      <c r="C174" s="50"/>
    </row>
    <row r="175" spans="1:3" x14ac:dyDescent="0.25">
      <c r="A175" t="s">
        <v>510</v>
      </c>
      <c r="B175" t="s">
        <v>419</v>
      </c>
      <c r="C175" s="50"/>
    </row>
    <row r="176" spans="1:3" x14ac:dyDescent="0.25">
      <c r="A176" t="s">
        <v>511</v>
      </c>
      <c r="B176" t="s">
        <v>421</v>
      </c>
      <c r="C176" s="50"/>
    </row>
    <row r="177" spans="1:3" x14ac:dyDescent="0.25">
      <c r="A177" t="s">
        <v>512</v>
      </c>
      <c r="B177" t="s">
        <v>423</v>
      </c>
      <c r="C177" s="50"/>
    </row>
    <row r="178" spans="1:3" x14ac:dyDescent="0.25">
      <c r="A178" t="s">
        <v>513</v>
      </c>
      <c r="B178" t="s">
        <v>425</v>
      </c>
      <c r="C178" s="50"/>
    </row>
    <row r="179" spans="1:3" x14ac:dyDescent="0.25">
      <c r="A179" t="s">
        <v>514</v>
      </c>
      <c r="B179" t="s">
        <v>427</v>
      </c>
      <c r="C179" s="50"/>
    </row>
    <row r="180" spans="1:3" x14ac:dyDescent="0.25">
      <c r="A180" t="s">
        <v>515</v>
      </c>
      <c r="B180" t="s">
        <v>516</v>
      </c>
      <c r="C180" s="50"/>
    </row>
    <row r="181" spans="1:3" x14ac:dyDescent="0.25">
      <c r="A181" t="s">
        <v>517</v>
      </c>
      <c r="B181" t="s">
        <v>518</v>
      </c>
      <c r="C181" s="50"/>
    </row>
    <row r="182" spans="1:3" x14ac:dyDescent="0.25">
      <c r="A182" t="s">
        <v>519</v>
      </c>
      <c r="B182" t="s">
        <v>433</v>
      </c>
      <c r="C182" s="50"/>
    </row>
    <row r="183" spans="1:3" x14ac:dyDescent="0.25">
      <c r="A183" t="s">
        <v>520</v>
      </c>
      <c r="B183" t="s">
        <v>435</v>
      </c>
      <c r="C183" s="50"/>
    </row>
    <row r="184" spans="1:3" x14ac:dyDescent="0.25">
      <c r="A184" t="s">
        <v>521</v>
      </c>
      <c r="B184" t="s">
        <v>437</v>
      </c>
      <c r="C184" s="50"/>
    </row>
    <row r="185" spans="1:3" x14ac:dyDescent="0.25">
      <c r="A185" t="s">
        <v>522</v>
      </c>
      <c r="B185" t="s">
        <v>439</v>
      </c>
      <c r="C185" s="50"/>
    </row>
    <row r="186" spans="1:3" x14ac:dyDescent="0.25">
      <c r="A186" t="s">
        <v>523</v>
      </c>
      <c r="B186" t="s">
        <v>441</v>
      </c>
      <c r="C186" s="50"/>
    </row>
    <row r="187" spans="1:3" x14ac:dyDescent="0.25">
      <c r="A187" t="s">
        <v>524</v>
      </c>
      <c r="B187" t="s">
        <v>443</v>
      </c>
      <c r="C187" s="50"/>
    </row>
    <row r="188" spans="1:3" x14ac:dyDescent="0.25">
      <c r="A188" t="s">
        <v>525</v>
      </c>
      <c r="B188" t="s">
        <v>445</v>
      </c>
      <c r="C188" s="50"/>
    </row>
    <row r="189" spans="1:3" x14ac:dyDescent="0.25">
      <c r="A189" t="s">
        <v>526</v>
      </c>
      <c r="B189" t="s">
        <v>447</v>
      </c>
      <c r="C189" s="50"/>
    </row>
    <row r="190" spans="1:3" x14ac:dyDescent="0.25">
      <c r="A190" t="s">
        <v>527</v>
      </c>
      <c r="B190" t="s">
        <v>451</v>
      </c>
      <c r="C190" s="50"/>
    </row>
    <row r="191" spans="1:3" x14ac:dyDescent="0.25">
      <c r="A191" t="s">
        <v>528</v>
      </c>
      <c r="B191" t="s">
        <v>529</v>
      </c>
      <c r="C191" s="50"/>
    </row>
    <row r="192" spans="1:3" x14ac:dyDescent="0.25">
      <c r="A192" t="s">
        <v>530</v>
      </c>
      <c r="B192" t="s">
        <v>457</v>
      </c>
      <c r="C192" s="50"/>
    </row>
    <row r="193" spans="1:3" x14ac:dyDescent="0.25">
      <c r="A193" t="s">
        <v>531</v>
      </c>
      <c r="B193" t="s">
        <v>532</v>
      </c>
      <c r="C193" s="50"/>
    </row>
    <row r="194" spans="1:3" x14ac:dyDescent="0.25">
      <c r="A194" t="s">
        <v>533</v>
      </c>
      <c r="B194" t="s">
        <v>534</v>
      </c>
      <c r="C194" s="50"/>
    </row>
    <row r="195" spans="1:3" x14ac:dyDescent="0.25">
      <c r="A195" t="s">
        <v>535</v>
      </c>
      <c r="B195" t="s">
        <v>536</v>
      </c>
      <c r="C195" s="50"/>
    </row>
    <row r="196" spans="1:3" x14ac:dyDescent="0.25">
      <c r="A196" t="s">
        <v>537</v>
      </c>
      <c r="B196" t="s">
        <v>538</v>
      </c>
      <c r="C196" s="50"/>
    </row>
    <row r="197" spans="1:3" x14ac:dyDescent="0.25">
      <c r="A197" t="s">
        <v>539</v>
      </c>
      <c r="B197" t="s">
        <v>540</v>
      </c>
      <c r="C197" s="50"/>
    </row>
    <row r="198" spans="1:3" x14ac:dyDescent="0.25">
      <c r="A198" t="s">
        <v>541</v>
      </c>
      <c r="B198" t="s">
        <v>542</v>
      </c>
      <c r="C198" s="50"/>
    </row>
    <row r="199" spans="1:3" x14ac:dyDescent="0.25">
      <c r="A199" t="s">
        <v>182</v>
      </c>
      <c r="B199" t="s">
        <v>183</v>
      </c>
      <c r="C199" s="50"/>
    </row>
    <row r="200" spans="1:3" x14ac:dyDescent="0.25">
      <c r="A200" t="s">
        <v>41</v>
      </c>
      <c r="B200" t="s">
        <v>158</v>
      </c>
      <c r="C200" s="50">
        <v>7665772</v>
      </c>
    </row>
    <row r="201" spans="1:3" x14ac:dyDescent="0.25">
      <c r="A201" t="s">
        <v>42</v>
      </c>
      <c r="B201" t="s">
        <v>159</v>
      </c>
      <c r="C201" s="50">
        <v>1258860</v>
      </c>
    </row>
    <row r="202" spans="1:3" x14ac:dyDescent="0.25">
      <c r="A202" t="s">
        <v>43</v>
      </c>
      <c r="B202" t="s">
        <v>160</v>
      </c>
      <c r="C202" s="50"/>
    </row>
    <row r="203" spans="1:3" x14ac:dyDescent="0.25">
      <c r="A203" t="s">
        <v>161</v>
      </c>
      <c r="B203" t="s">
        <v>162</v>
      </c>
      <c r="C203" s="50"/>
    </row>
    <row r="204" spans="1:3" x14ac:dyDescent="0.25">
      <c r="A204" t="s">
        <v>44</v>
      </c>
      <c r="B204" t="s">
        <v>163</v>
      </c>
      <c r="C204" s="50">
        <v>6533607</v>
      </c>
    </row>
    <row r="205" spans="1:3" x14ac:dyDescent="0.25">
      <c r="A205" t="s">
        <v>543</v>
      </c>
      <c r="B205" t="s">
        <v>544</v>
      </c>
      <c r="C205" s="50"/>
    </row>
    <row r="206" spans="1:3" x14ac:dyDescent="0.25">
      <c r="A206" t="s">
        <v>545</v>
      </c>
      <c r="B206" t="s">
        <v>546</v>
      </c>
      <c r="C206" s="50"/>
    </row>
    <row r="207" spans="1:3" x14ac:dyDescent="0.25">
      <c r="A207" t="s">
        <v>547</v>
      </c>
      <c r="B207" t="s">
        <v>548</v>
      </c>
      <c r="C207" s="50"/>
    </row>
    <row r="208" spans="1:3" x14ac:dyDescent="0.25">
      <c r="A208" t="s">
        <v>549</v>
      </c>
      <c r="B208" t="s">
        <v>550</v>
      </c>
      <c r="C208" s="50"/>
    </row>
    <row r="209" spans="1:4" x14ac:dyDescent="0.25">
      <c r="A209" t="s">
        <v>551</v>
      </c>
      <c r="B209" t="s">
        <v>552</v>
      </c>
      <c r="C209" s="50"/>
    </row>
    <row r="210" spans="1:4" x14ac:dyDescent="0.25">
      <c r="A210" t="s">
        <v>164</v>
      </c>
      <c r="B210" t="s">
        <v>165</v>
      </c>
      <c r="C210" s="50"/>
    </row>
    <row r="211" spans="1:4" x14ac:dyDescent="0.25">
      <c r="A211" t="s">
        <v>166</v>
      </c>
      <c r="B211" t="s">
        <v>167</v>
      </c>
      <c r="C211" s="50"/>
    </row>
    <row r="212" spans="1:4" x14ac:dyDescent="0.25">
      <c r="A212" t="s">
        <v>168</v>
      </c>
      <c r="B212" t="s">
        <v>169</v>
      </c>
      <c r="C212" s="50"/>
    </row>
    <row r="213" spans="1:4" x14ac:dyDescent="0.25">
      <c r="A213" t="s">
        <v>170</v>
      </c>
      <c r="B213" t="s">
        <v>171</v>
      </c>
      <c r="C213" s="50"/>
    </row>
    <row r="214" spans="1:4" x14ac:dyDescent="0.25">
      <c r="A214" t="s">
        <v>172</v>
      </c>
      <c r="B214" t="s">
        <v>173</v>
      </c>
      <c r="C214" s="50"/>
    </row>
    <row r="215" spans="1:4" x14ac:dyDescent="0.25">
      <c r="A215" t="s">
        <v>184</v>
      </c>
      <c r="B215" t="s">
        <v>185</v>
      </c>
      <c r="C215" s="50"/>
    </row>
    <row r="216" spans="1:4" x14ac:dyDescent="0.25">
      <c r="A216" t="s">
        <v>186</v>
      </c>
      <c r="B216" t="s">
        <v>187</v>
      </c>
      <c r="C216" s="50"/>
    </row>
    <row r="217" spans="1:4" x14ac:dyDescent="0.25">
      <c r="A217" t="s">
        <v>553</v>
      </c>
      <c r="B217" t="s">
        <v>554</v>
      </c>
      <c r="C217" s="50"/>
    </row>
    <row r="218" spans="1:4" x14ac:dyDescent="0.25">
      <c r="A218" t="s">
        <v>174</v>
      </c>
      <c r="B218" t="s">
        <v>175</v>
      </c>
      <c r="C218" s="50"/>
    </row>
    <row r="219" spans="1:4" x14ac:dyDescent="0.25">
      <c r="A219" t="s">
        <v>176</v>
      </c>
      <c r="B219" t="s">
        <v>177</v>
      </c>
      <c r="C219" s="50"/>
    </row>
    <row r="220" spans="1:4" x14ac:dyDescent="0.25">
      <c r="A220" t="s">
        <v>178</v>
      </c>
      <c r="B220" t="s">
        <v>179</v>
      </c>
      <c r="C220" s="50"/>
    </row>
    <row r="221" spans="1:4" x14ac:dyDescent="0.25">
      <c r="A221" t="s">
        <v>45</v>
      </c>
      <c r="B221" t="s">
        <v>180</v>
      </c>
      <c r="C221" s="50">
        <v>614557102</v>
      </c>
    </row>
    <row r="222" spans="1:4" x14ac:dyDescent="0.25">
      <c r="A222" t="s">
        <v>46</v>
      </c>
      <c r="B222" t="s">
        <v>555</v>
      </c>
      <c r="C222" s="50">
        <v>3759678</v>
      </c>
      <c r="D222">
        <v>57100</v>
      </c>
    </row>
    <row r="223" spans="1:4" x14ac:dyDescent="0.25">
      <c r="A223" t="s">
        <v>556</v>
      </c>
      <c r="B223" t="s">
        <v>557</v>
      </c>
      <c r="C223" s="50"/>
    </row>
    <row r="224" spans="1:4" x14ac:dyDescent="0.25">
      <c r="A224" t="s">
        <v>558</v>
      </c>
      <c r="B224" t="s">
        <v>559</v>
      </c>
      <c r="C224" s="50"/>
    </row>
    <row r="225" spans="1:3" x14ac:dyDescent="0.25">
      <c r="A225" t="s">
        <v>560</v>
      </c>
      <c r="B225" t="s">
        <v>561</v>
      </c>
      <c r="C225" s="50"/>
    </row>
    <row r="226" spans="1:3" x14ac:dyDescent="0.25">
      <c r="A226" t="s">
        <v>562</v>
      </c>
      <c r="B226" t="s">
        <v>563</v>
      </c>
      <c r="C226" s="50"/>
    </row>
    <row r="227" spans="1:3" x14ac:dyDescent="0.25">
      <c r="A227" t="s">
        <v>564</v>
      </c>
      <c r="B227" t="s">
        <v>565</v>
      </c>
      <c r="C227" s="50"/>
    </row>
    <row r="228" spans="1:3" x14ac:dyDescent="0.25">
      <c r="A228" t="s">
        <v>566</v>
      </c>
      <c r="B228" t="s">
        <v>567</v>
      </c>
      <c r="C228" s="50"/>
    </row>
    <row r="229" spans="1:3" x14ac:dyDescent="0.25">
      <c r="A229" t="s">
        <v>568</v>
      </c>
      <c r="B229" t="s">
        <v>569</v>
      </c>
      <c r="C229" s="50"/>
    </row>
    <row r="230" spans="1:3" x14ac:dyDescent="0.25">
      <c r="A230" t="s">
        <v>570</v>
      </c>
      <c r="B230" t="s">
        <v>571</v>
      </c>
      <c r="C230" s="50"/>
    </row>
    <row r="231" spans="1:3" x14ac:dyDescent="0.25">
      <c r="A231" t="s">
        <v>572</v>
      </c>
      <c r="B231" t="s">
        <v>573</v>
      </c>
      <c r="C231" s="50"/>
    </row>
    <row r="232" spans="1:3" x14ac:dyDescent="0.25">
      <c r="A232" t="s">
        <v>574</v>
      </c>
      <c r="B232" t="s">
        <v>575</v>
      </c>
      <c r="C232" s="50"/>
    </row>
    <row r="233" spans="1:3" x14ac:dyDescent="0.25">
      <c r="A233" t="s">
        <v>576</v>
      </c>
      <c r="B233" t="s">
        <v>577</v>
      </c>
      <c r="C233" s="50"/>
    </row>
    <row r="234" spans="1:3" x14ac:dyDescent="0.25">
      <c r="A234" t="s">
        <v>578</v>
      </c>
      <c r="B234" t="s">
        <v>579</v>
      </c>
      <c r="C234" s="50"/>
    </row>
    <row r="235" spans="1:3" x14ac:dyDescent="0.25">
      <c r="A235" t="s">
        <v>580</v>
      </c>
      <c r="B235" t="s">
        <v>581</v>
      </c>
      <c r="C235" s="50"/>
    </row>
    <row r="236" spans="1:3" x14ac:dyDescent="0.25">
      <c r="A236" t="s">
        <v>582</v>
      </c>
      <c r="B236" t="s">
        <v>583</v>
      </c>
      <c r="C236" s="50"/>
    </row>
    <row r="237" spans="1:3" x14ac:dyDescent="0.25">
      <c r="A237" t="s">
        <v>584</v>
      </c>
      <c r="B237" t="s">
        <v>585</v>
      </c>
      <c r="C237" s="50"/>
    </row>
    <row r="238" spans="1:3" x14ac:dyDescent="0.25">
      <c r="A238" t="s">
        <v>586</v>
      </c>
      <c r="B238" t="s">
        <v>587</v>
      </c>
      <c r="C238" s="50"/>
    </row>
    <row r="239" spans="1:3" x14ac:dyDescent="0.25">
      <c r="A239" t="s">
        <v>588</v>
      </c>
      <c r="B239" t="s">
        <v>589</v>
      </c>
      <c r="C239" s="50"/>
    </row>
    <row r="240" spans="1:3" x14ac:dyDescent="0.25">
      <c r="A240" t="s">
        <v>590</v>
      </c>
      <c r="B240" t="s">
        <v>591</v>
      </c>
      <c r="C240" s="50"/>
    </row>
    <row r="241" spans="1:3" x14ac:dyDescent="0.25">
      <c r="A241" t="s">
        <v>592</v>
      </c>
      <c r="B241" t="s">
        <v>593</v>
      </c>
      <c r="C241" s="50"/>
    </row>
    <row r="242" spans="1:3" x14ac:dyDescent="0.25">
      <c r="A242" t="s">
        <v>594</v>
      </c>
      <c r="B242" t="s">
        <v>595</v>
      </c>
      <c r="C242" s="50"/>
    </row>
    <row r="243" spans="1:3" x14ac:dyDescent="0.25">
      <c r="A243" t="s">
        <v>596</v>
      </c>
      <c r="B243" t="s">
        <v>597</v>
      </c>
      <c r="C243" s="50"/>
    </row>
    <row r="244" spans="1:3" x14ac:dyDescent="0.25">
      <c r="A244" t="s">
        <v>598</v>
      </c>
      <c r="B244" t="s">
        <v>599</v>
      </c>
      <c r="C244" s="50"/>
    </row>
    <row r="245" spans="1:3" x14ac:dyDescent="0.25">
      <c r="A245" t="s">
        <v>600</v>
      </c>
      <c r="B245" t="s">
        <v>601</v>
      </c>
      <c r="C245" s="50"/>
    </row>
    <row r="246" spans="1:3" x14ac:dyDescent="0.25">
      <c r="A246" t="s">
        <v>602</v>
      </c>
      <c r="B246" t="s">
        <v>603</v>
      </c>
      <c r="C246" s="50"/>
    </row>
    <row r="247" spans="1:3" x14ac:dyDescent="0.25">
      <c r="A247" t="s">
        <v>604</v>
      </c>
      <c r="B247" t="s">
        <v>605</v>
      </c>
      <c r="C247" s="50"/>
    </row>
    <row r="248" spans="1:3" x14ac:dyDescent="0.25">
      <c r="A248" t="s">
        <v>606</v>
      </c>
      <c r="B248" t="s">
        <v>607</v>
      </c>
      <c r="C248" s="50"/>
    </row>
    <row r="249" spans="1:3" x14ac:dyDescent="0.25">
      <c r="A249" t="s">
        <v>608</v>
      </c>
      <c r="B249" t="s">
        <v>609</v>
      </c>
      <c r="C249" s="50"/>
    </row>
    <row r="250" spans="1:3" x14ac:dyDescent="0.25">
      <c r="A250" t="s">
        <v>610</v>
      </c>
      <c r="B250" t="s">
        <v>611</v>
      </c>
      <c r="C250" s="50"/>
    </row>
    <row r="251" spans="1:3" x14ac:dyDescent="0.25">
      <c r="A251" t="s">
        <v>612</v>
      </c>
      <c r="B251" t="s">
        <v>613</v>
      </c>
      <c r="C251" s="50"/>
    </row>
    <row r="252" spans="1:3" x14ac:dyDescent="0.25">
      <c r="A252" t="s">
        <v>614</v>
      </c>
      <c r="B252" t="s">
        <v>615</v>
      </c>
      <c r="C252" s="50"/>
    </row>
    <row r="253" spans="1:3" x14ac:dyDescent="0.25">
      <c r="A253" t="s">
        <v>616</v>
      </c>
      <c r="B253" t="s">
        <v>617</v>
      </c>
      <c r="C253" s="50"/>
    </row>
    <row r="254" spans="1:3" x14ac:dyDescent="0.25">
      <c r="A254" t="s">
        <v>618</v>
      </c>
      <c r="B254" t="s">
        <v>619</v>
      </c>
      <c r="C254" s="50"/>
    </row>
    <row r="255" spans="1:3" x14ac:dyDescent="0.25">
      <c r="A255" t="s">
        <v>620</v>
      </c>
      <c r="B255" t="s">
        <v>621</v>
      </c>
      <c r="C255" s="50"/>
    </row>
    <row r="256" spans="1:3" x14ac:dyDescent="0.25">
      <c r="B256" s="42" t="s">
        <v>625</v>
      </c>
      <c r="C256" s="50">
        <f>SUM(C2:C255)</f>
        <v>656303926</v>
      </c>
    </row>
    <row r="257" spans="3:3" x14ac:dyDescent="0.25">
      <c r="C257" s="50"/>
    </row>
    <row r="258" spans="3:3" x14ac:dyDescent="0.25">
      <c r="C258" s="50"/>
    </row>
    <row r="259" spans="3:3" x14ac:dyDescent="0.25">
      <c r="C259" s="50"/>
    </row>
    <row r="260" spans="3:3" x14ac:dyDescent="0.25">
      <c r="C260" s="50"/>
    </row>
    <row r="261" spans="3:3" x14ac:dyDescent="0.25">
      <c r="C261" s="50"/>
    </row>
    <row r="262" spans="3:3" x14ac:dyDescent="0.25">
      <c r="C262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83A5-39F3-449D-ACDA-2C907ADF7F3F}">
  <dimension ref="A1:C50"/>
  <sheetViews>
    <sheetView topLeftCell="A31" workbookViewId="0">
      <selection activeCell="C38" sqref="C38"/>
    </sheetView>
  </sheetViews>
  <sheetFormatPr defaultRowHeight="13.2" x14ac:dyDescent="0.25"/>
  <cols>
    <col min="1" max="1" width="15" customWidth="1"/>
    <col min="2" max="2" width="33.44140625" customWidth="1"/>
    <col min="3" max="3" width="14.88671875" customWidth="1"/>
  </cols>
  <sheetData>
    <row r="1" spans="1:3" ht="14.4" thickTop="1" thickBot="1" x14ac:dyDescent="0.3">
      <c r="A1" s="59" t="s">
        <v>624</v>
      </c>
      <c r="B1" s="59" t="s">
        <v>48</v>
      </c>
      <c r="C1" s="59" t="s">
        <v>622</v>
      </c>
    </row>
    <row r="2" spans="1:3" ht="13.8" thickTop="1" x14ac:dyDescent="0.25">
      <c r="A2" t="s">
        <v>188</v>
      </c>
      <c r="B2" t="s">
        <v>189</v>
      </c>
    </row>
    <row r="3" spans="1:3" x14ac:dyDescent="0.25">
      <c r="A3" t="s">
        <v>190</v>
      </c>
      <c r="B3" t="s">
        <v>191</v>
      </c>
    </row>
    <row r="4" spans="1:3" x14ac:dyDescent="0.25">
      <c r="A4" t="s">
        <v>192</v>
      </c>
      <c r="B4" t="s">
        <v>193</v>
      </c>
    </row>
    <row r="5" spans="1:3" x14ac:dyDescent="0.25">
      <c r="A5" t="s">
        <v>194</v>
      </c>
      <c r="B5" t="s">
        <v>195</v>
      </c>
      <c r="C5" s="50"/>
    </row>
    <row r="6" spans="1:3" x14ac:dyDescent="0.25">
      <c r="A6" t="s">
        <v>196</v>
      </c>
      <c r="B6" t="s">
        <v>197</v>
      </c>
    </row>
    <row r="7" spans="1:3" x14ac:dyDescent="0.25">
      <c r="A7" t="s">
        <v>198</v>
      </c>
      <c r="B7" t="s">
        <v>199</v>
      </c>
    </row>
    <row r="8" spans="1:3" x14ac:dyDescent="0.25">
      <c r="A8" t="s">
        <v>200</v>
      </c>
      <c r="B8" t="s">
        <v>201</v>
      </c>
    </row>
    <row r="9" spans="1:3" x14ac:dyDescent="0.25">
      <c r="A9" t="s">
        <v>202</v>
      </c>
      <c r="B9" t="s">
        <v>203</v>
      </c>
    </row>
    <row r="10" spans="1:3" x14ac:dyDescent="0.25">
      <c r="A10" t="s">
        <v>204</v>
      </c>
      <c r="B10" t="s">
        <v>205</v>
      </c>
    </row>
    <row r="11" spans="1:3" x14ac:dyDescent="0.25">
      <c r="A11" t="s">
        <v>206</v>
      </c>
      <c r="B11" t="s">
        <v>207</v>
      </c>
    </row>
    <row r="12" spans="1:3" x14ac:dyDescent="0.25">
      <c r="A12" t="s">
        <v>208</v>
      </c>
      <c r="B12" t="s">
        <v>209</v>
      </c>
    </row>
    <row r="13" spans="1:3" x14ac:dyDescent="0.25">
      <c r="A13" t="s">
        <v>210</v>
      </c>
      <c r="B13" t="s">
        <v>211</v>
      </c>
    </row>
    <row r="14" spans="1:3" x14ac:dyDescent="0.25">
      <c r="A14" t="s">
        <v>212</v>
      </c>
      <c r="B14" t="s">
        <v>213</v>
      </c>
    </row>
    <row r="15" spans="1:3" x14ac:dyDescent="0.25">
      <c r="A15" t="s">
        <v>214</v>
      </c>
      <c r="B15" t="s">
        <v>215</v>
      </c>
    </row>
    <row r="16" spans="1:3" x14ac:dyDescent="0.25">
      <c r="A16" t="s">
        <v>216</v>
      </c>
      <c r="B16" t="s">
        <v>217</v>
      </c>
    </row>
    <row r="17" spans="1:3" x14ac:dyDescent="0.25">
      <c r="A17" t="s">
        <v>218</v>
      </c>
      <c r="B17" t="s">
        <v>219</v>
      </c>
    </row>
    <row r="18" spans="1:3" x14ac:dyDescent="0.25">
      <c r="A18" t="s">
        <v>220</v>
      </c>
      <c r="B18" t="s">
        <v>221</v>
      </c>
    </row>
    <row r="19" spans="1:3" x14ac:dyDescent="0.25">
      <c r="A19" t="s">
        <v>222</v>
      </c>
      <c r="B19" t="s">
        <v>223</v>
      </c>
    </row>
    <row r="20" spans="1:3" x14ac:dyDescent="0.25">
      <c r="A20" t="s">
        <v>224</v>
      </c>
      <c r="B20" t="s">
        <v>225</v>
      </c>
    </row>
    <row r="21" spans="1:3" x14ac:dyDescent="0.25">
      <c r="A21" t="s">
        <v>226</v>
      </c>
      <c r="B21" t="s">
        <v>227</v>
      </c>
    </row>
    <row r="22" spans="1:3" x14ac:dyDescent="0.25">
      <c r="A22" t="s">
        <v>228</v>
      </c>
      <c r="B22" t="s">
        <v>229</v>
      </c>
    </row>
    <row r="23" spans="1:3" x14ac:dyDescent="0.25">
      <c r="A23" t="s">
        <v>230</v>
      </c>
      <c r="B23" t="s">
        <v>231</v>
      </c>
      <c r="C23" s="50">
        <v>3759678</v>
      </c>
    </row>
    <row r="24" spans="1:3" x14ac:dyDescent="0.25">
      <c r="A24" t="s">
        <v>232</v>
      </c>
      <c r="B24" t="s">
        <v>233</v>
      </c>
    </row>
    <row r="25" spans="1:3" x14ac:dyDescent="0.25">
      <c r="A25" t="s">
        <v>234</v>
      </c>
      <c r="B25" t="s">
        <v>235</v>
      </c>
    </row>
    <row r="26" spans="1:3" x14ac:dyDescent="0.25">
      <c r="A26" t="s">
        <v>236</v>
      </c>
      <c r="B26" t="s">
        <v>237</v>
      </c>
    </row>
    <row r="27" spans="1:3" x14ac:dyDescent="0.25">
      <c r="A27" t="s">
        <v>238</v>
      </c>
      <c r="B27" t="s">
        <v>239</v>
      </c>
    </row>
    <row r="28" spans="1:3" x14ac:dyDescent="0.25">
      <c r="A28" t="s">
        <v>240</v>
      </c>
      <c r="B28" t="s">
        <v>241</v>
      </c>
    </row>
    <row r="29" spans="1:3" x14ac:dyDescent="0.25">
      <c r="A29" t="s">
        <v>242</v>
      </c>
      <c r="B29" t="s">
        <v>243</v>
      </c>
    </row>
    <row r="30" spans="1:3" x14ac:dyDescent="0.25">
      <c r="A30" t="s">
        <v>244</v>
      </c>
      <c r="B30" t="s">
        <v>245</v>
      </c>
      <c r="C30" s="61">
        <v>187213</v>
      </c>
    </row>
    <row r="31" spans="1:3" x14ac:dyDescent="0.25">
      <c r="A31" t="s">
        <v>246</v>
      </c>
      <c r="B31" t="s">
        <v>247</v>
      </c>
      <c r="C31" s="61">
        <v>142980</v>
      </c>
    </row>
    <row r="32" spans="1:3" x14ac:dyDescent="0.25">
      <c r="A32" t="s">
        <v>248</v>
      </c>
      <c r="B32" t="s">
        <v>249</v>
      </c>
    </row>
    <row r="33" spans="1:3" x14ac:dyDescent="0.25">
      <c r="A33" t="s">
        <v>250</v>
      </c>
      <c r="B33" t="s">
        <v>251</v>
      </c>
    </row>
    <row r="34" spans="1:3" x14ac:dyDescent="0.25">
      <c r="A34" t="s">
        <v>252</v>
      </c>
      <c r="B34" t="s">
        <v>253</v>
      </c>
    </row>
    <row r="35" spans="1:3" x14ac:dyDescent="0.25">
      <c r="A35" t="s">
        <v>254</v>
      </c>
      <c r="B35" t="s">
        <v>255</v>
      </c>
    </row>
    <row r="36" spans="1:3" x14ac:dyDescent="0.25">
      <c r="A36" t="s">
        <v>256</v>
      </c>
      <c r="B36" t="s">
        <v>257</v>
      </c>
    </row>
    <row r="37" spans="1:3" x14ac:dyDescent="0.25">
      <c r="A37" t="s">
        <v>258</v>
      </c>
      <c r="B37" t="s">
        <v>259</v>
      </c>
    </row>
    <row r="38" spans="1:3" x14ac:dyDescent="0.25">
      <c r="A38" t="s">
        <v>260</v>
      </c>
      <c r="B38" t="s">
        <v>261</v>
      </c>
      <c r="C38" s="50"/>
    </row>
    <row r="39" spans="1:3" x14ac:dyDescent="0.25">
      <c r="A39" t="s">
        <v>262</v>
      </c>
      <c r="B39" t="s">
        <v>263</v>
      </c>
    </row>
    <row r="40" spans="1:3" x14ac:dyDescent="0.25">
      <c r="A40" t="s">
        <v>264</v>
      </c>
      <c r="B40" t="s">
        <v>265</v>
      </c>
    </row>
    <row r="41" spans="1:3" x14ac:dyDescent="0.25">
      <c r="A41" t="s">
        <v>266</v>
      </c>
      <c r="B41" t="s">
        <v>267</v>
      </c>
    </row>
    <row r="42" spans="1:3" x14ac:dyDescent="0.25">
      <c r="A42" t="s">
        <v>268</v>
      </c>
      <c r="B42" t="s">
        <v>269</v>
      </c>
    </row>
    <row r="43" spans="1:3" x14ac:dyDescent="0.25">
      <c r="A43" t="s">
        <v>270</v>
      </c>
      <c r="B43" t="s">
        <v>271</v>
      </c>
    </row>
    <row r="44" spans="1:3" x14ac:dyDescent="0.25">
      <c r="A44" t="s">
        <v>272</v>
      </c>
      <c r="B44" t="s">
        <v>273</v>
      </c>
    </row>
    <row r="45" spans="1:3" x14ac:dyDescent="0.25">
      <c r="A45" t="s">
        <v>274</v>
      </c>
      <c r="B45" t="s">
        <v>275</v>
      </c>
    </row>
    <row r="46" spans="1:3" x14ac:dyDescent="0.25">
      <c r="A46" t="s">
        <v>276</v>
      </c>
      <c r="B46" t="s">
        <v>277</v>
      </c>
    </row>
    <row r="47" spans="1:3" x14ac:dyDescent="0.25">
      <c r="A47" t="s">
        <v>278</v>
      </c>
      <c r="B47" t="s">
        <v>279</v>
      </c>
    </row>
    <row r="48" spans="1:3" x14ac:dyDescent="0.25">
      <c r="A48" t="s">
        <v>280</v>
      </c>
      <c r="B48" t="s">
        <v>281</v>
      </c>
    </row>
    <row r="49" spans="1:2" x14ac:dyDescent="0.25">
      <c r="A49" t="s">
        <v>282</v>
      </c>
      <c r="B49" t="s">
        <v>283</v>
      </c>
    </row>
    <row r="50" spans="1:2" x14ac:dyDescent="0.25">
      <c r="A50" t="s">
        <v>284</v>
      </c>
      <c r="B50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workbookViewId="0">
      <selection activeCell="B15" sqref="B15"/>
    </sheetView>
  </sheetViews>
  <sheetFormatPr defaultColWidth="9.109375" defaultRowHeight="13.2" x14ac:dyDescent="0.25"/>
  <cols>
    <col min="1" max="1" width="4.44140625" style="6" bestFit="1" customWidth="1"/>
    <col min="2" max="2" width="31.33203125" style="6" customWidth="1"/>
    <col min="3" max="3" width="10.33203125" style="6" customWidth="1"/>
    <col min="4" max="4" width="18.5546875" style="6" customWidth="1"/>
    <col min="5" max="5" width="18" style="6" customWidth="1"/>
    <col min="6" max="6" width="20.77734375" style="6" customWidth="1"/>
    <col min="7" max="7" width="16.6640625" style="6" customWidth="1"/>
    <col min="8" max="8" width="16.33203125" style="6" customWidth="1"/>
    <col min="9" max="9" width="19.5546875" style="6" customWidth="1"/>
    <col min="10" max="10" width="15.33203125" style="6" customWidth="1"/>
    <col min="11" max="11" width="17.6640625" style="6" customWidth="1"/>
    <col min="12" max="16384" width="9.109375" style="6"/>
  </cols>
  <sheetData>
    <row r="1" spans="1:11" ht="31.2" customHeight="1" x14ac:dyDescent="0.25">
      <c r="A1" s="3" t="s">
        <v>5</v>
      </c>
      <c r="B1" s="4"/>
      <c r="C1" s="4"/>
      <c r="D1" s="4"/>
      <c r="E1" s="4"/>
      <c r="F1" s="5" t="s">
        <v>289</v>
      </c>
      <c r="G1" s="1"/>
      <c r="H1" s="53" t="s">
        <v>181</v>
      </c>
      <c r="I1" s="6" t="e">
        <f>VLOOKUP(G1,BU!A1:B255,2,0)</f>
        <v>#N/A</v>
      </c>
    </row>
    <row r="2" spans="1:11" x14ac:dyDescent="0.25">
      <c r="A2" s="3" t="s">
        <v>22</v>
      </c>
      <c r="B2" s="4"/>
      <c r="C2" s="4"/>
      <c r="D2" s="4"/>
      <c r="E2" s="4"/>
      <c r="F2" s="5" t="s">
        <v>286</v>
      </c>
      <c r="G2" s="1"/>
      <c r="H2" s="52"/>
      <c r="I2" s="6" t="e">
        <f>VLOOKUP(G2,FUND!A11:B39,2,0)</f>
        <v>#N/A</v>
      </c>
      <c r="J2" s="3"/>
      <c r="K2" s="3"/>
    </row>
    <row r="3" spans="1:11" x14ac:dyDescent="0.25">
      <c r="A3" s="7">
        <v>45107</v>
      </c>
      <c r="B3" s="4"/>
      <c r="C3" s="8"/>
      <c r="D3" s="4"/>
      <c r="E3" s="4"/>
      <c r="F3" s="5" t="s">
        <v>287</v>
      </c>
      <c r="G3" s="1"/>
      <c r="H3" s="52"/>
      <c r="I3" s="6" t="e">
        <f>VLOOKUP(G3,FUND!A2:B10,2,0)</f>
        <v>#N/A</v>
      </c>
      <c r="J3" s="2"/>
      <c r="K3" s="2"/>
    </row>
    <row r="4" spans="1:11" x14ac:dyDescent="0.25">
      <c r="F4" s="5" t="s">
        <v>288</v>
      </c>
      <c r="G4" s="1"/>
      <c r="H4" s="52"/>
      <c r="I4" s="6" t="e">
        <f>VLOOKUP(G4,FUND!A40:B50,2,0)</f>
        <v>#N/A</v>
      </c>
      <c r="J4" s="48"/>
    </row>
    <row r="5" spans="1:11" x14ac:dyDescent="0.25">
      <c r="F5" s="5"/>
      <c r="G5" s="1"/>
      <c r="H5" s="52"/>
      <c r="K5" s="41" t="s">
        <v>626</v>
      </c>
    </row>
    <row r="6" spans="1:11" ht="52.8" x14ac:dyDescent="0.25">
      <c r="A6" s="10" t="s">
        <v>1</v>
      </c>
      <c r="B6" s="10" t="s">
        <v>0</v>
      </c>
      <c r="C6" s="46" t="s">
        <v>26</v>
      </c>
      <c r="D6" s="39" t="s">
        <v>630</v>
      </c>
      <c r="E6" s="39" t="s">
        <v>631</v>
      </c>
      <c r="F6" s="39" t="s">
        <v>632</v>
      </c>
      <c r="G6" s="39" t="s">
        <v>633</v>
      </c>
      <c r="H6" s="40" t="s">
        <v>634</v>
      </c>
      <c r="I6" s="43" t="s">
        <v>28</v>
      </c>
      <c r="J6" s="43" t="s">
        <v>25</v>
      </c>
      <c r="K6" s="43" t="s">
        <v>2</v>
      </c>
    </row>
    <row r="7" spans="1:11" ht="13.95" customHeight="1" x14ac:dyDescent="0.25">
      <c r="A7" s="11" t="s">
        <v>6</v>
      </c>
      <c r="B7" s="11" t="s">
        <v>29</v>
      </c>
      <c r="C7" s="47">
        <v>42887</v>
      </c>
      <c r="D7" s="12">
        <v>24524</v>
      </c>
      <c r="E7" s="12">
        <v>130254</v>
      </c>
      <c r="F7" s="12">
        <v>154740</v>
      </c>
      <c r="G7" s="12">
        <v>38</v>
      </c>
      <c r="H7" s="13">
        <f>+D7+E7-F7-G7</f>
        <v>0</v>
      </c>
      <c r="I7" s="12">
        <v>0</v>
      </c>
      <c r="J7" s="49">
        <v>44696</v>
      </c>
      <c r="K7" s="14" t="s">
        <v>3</v>
      </c>
    </row>
    <row r="8" spans="1:11" ht="13.95" customHeight="1" x14ac:dyDescent="0.25">
      <c r="A8" s="11" t="s">
        <v>7</v>
      </c>
      <c r="B8" s="44" t="s">
        <v>24</v>
      </c>
      <c r="C8" s="47">
        <v>42948</v>
      </c>
      <c r="D8" s="12">
        <v>75000</v>
      </c>
      <c r="E8" s="45">
        <v>25000</v>
      </c>
      <c r="F8" s="12">
        <v>0</v>
      </c>
      <c r="G8" s="12">
        <v>0</v>
      </c>
      <c r="H8" s="13">
        <f>+D8+E8-F8-G8</f>
        <v>100000</v>
      </c>
      <c r="I8" s="49">
        <v>45138</v>
      </c>
      <c r="J8" s="12">
        <v>0</v>
      </c>
      <c r="K8" s="15" t="s">
        <v>4</v>
      </c>
    </row>
    <row r="9" spans="1:11" ht="13.95" customHeight="1" x14ac:dyDescent="0.25">
      <c r="A9" s="9"/>
      <c r="B9" s="9"/>
      <c r="C9" s="9"/>
      <c r="D9" s="9"/>
      <c r="E9" s="9"/>
      <c r="F9" s="9"/>
      <c r="G9" s="9"/>
      <c r="H9" s="13"/>
      <c r="I9" s="12"/>
      <c r="J9" s="12"/>
      <c r="K9" s="9"/>
    </row>
    <row r="10" spans="1:11" ht="13.95" customHeight="1" x14ac:dyDescent="0.25">
      <c r="A10" s="9">
        <v>1</v>
      </c>
      <c r="B10" s="9"/>
      <c r="C10" s="9"/>
      <c r="D10" s="9"/>
      <c r="E10" s="9"/>
      <c r="F10" s="9"/>
      <c r="G10" s="9"/>
      <c r="H10" s="13">
        <f t="shared" ref="H10:H30" si="0">+D10+E10-F10-G10</f>
        <v>0</v>
      </c>
      <c r="I10" s="12"/>
      <c r="J10" s="12"/>
      <c r="K10" s="9"/>
    </row>
    <row r="11" spans="1:11" ht="13.95" customHeight="1" x14ac:dyDescent="0.25">
      <c r="A11" s="9">
        <v>2</v>
      </c>
      <c r="B11" s="9"/>
      <c r="C11" s="9"/>
      <c r="D11" s="9"/>
      <c r="E11" s="9"/>
      <c r="F11" s="9"/>
      <c r="G11" s="9"/>
      <c r="H11" s="13">
        <f t="shared" si="0"/>
        <v>0</v>
      </c>
      <c r="I11" s="12"/>
      <c r="J11" s="12"/>
      <c r="K11" s="9"/>
    </row>
    <row r="12" spans="1:11" ht="13.95" customHeight="1" x14ac:dyDescent="0.25">
      <c r="A12" s="9">
        <v>3</v>
      </c>
      <c r="B12" s="9"/>
      <c r="C12" s="9"/>
      <c r="D12" s="9"/>
      <c r="E12" s="9"/>
      <c r="F12" s="9"/>
      <c r="G12" s="9"/>
      <c r="H12" s="13">
        <f t="shared" si="0"/>
        <v>0</v>
      </c>
      <c r="I12" s="12"/>
      <c r="J12" s="12"/>
      <c r="K12" s="9"/>
    </row>
    <row r="13" spans="1:11" ht="13.95" customHeight="1" x14ac:dyDescent="0.25">
      <c r="A13" s="9">
        <v>4</v>
      </c>
      <c r="B13" s="9"/>
      <c r="C13" s="9"/>
      <c r="D13" s="9"/>
      <c r="E13" s="9"/>
      <c r="F13" s="9"/>
      <c r="G13" s="9"/>
      <c r="H13" s="13">
        <f t="shared" si="0"/>
        <v>0</v>
      </c>
      <c r="I13" s="12"/>
      <c r="J13" s="12"/>
      <c r="K13" s="9"/>
    </row>
    <row r="14" spans="1:11" ht="13.95" customHeight="1" x14ac:dyDescent="0.25">
      <c r="A14" s="9">
        <v>5</v>
      </c>
      <c r="B14" s="9"/>
      <c r="C14" s="9"/>
      <c r="D14" s="9"/>
      <c r="E14" s="9"/>
      <c r="F14" s="9"/>
      <c r="G14" s="9"/>
      <c r="H14" s="13">
        <f t="shared" si="0"/>
        <v>0</v>
      </c>
      <c r="I14" s="12"/>
      <c r="J14" s="12"/>
      <c r="K14" s="9"/>
    </row>
    <row r="15" spans="1:11" ht="13.95" customHeight="1" x14ac:dyDescent="0.25">
      <c r="A15" s="9">
        <v>6</v>
      </c>
      <c r="B15" s="9"/>
      <c r="C15" s="9"/>
      <c r="D15" s="9"/>
      <c r="E15" s="9"/>
      <c r="F15" s="9"/>
      <c r="G15" s="9"/>
      <c r="H15" s="13">
        <f t="shared" si="0"/>
        <v>0</v>
      </c>
      <c r="I15" s="12"/>
      <c r="J15" s="12"/>
      <c r="K15" s="9"/>
    </row>
    <row r="16" spans="1:11" ht="13.95" customHeight="1" x14ac:dyDescent="0.25">
      <c r="A16" s="9">
        <v>7</v>
      </c>
      <c r="B16" s="9"/>
      <c r="C16" s="9"/>
      <c r="D16" s="9"/>
      <c r="E16" s="9"/>
      <c r="F16" s="9"/>
      <c r="G16" s="9"/>
      <c r="H16" s="13">
        <f t="shared" si="0"/>
        <v>0</v>
      </c>
      <c r="I16" s="12"/>
      <c r="J16" s="12"/>
      <c r="K16" s="9"/>
    </row>
    <row r="17" spans="1:11" ht="13.95" customHeight="1" x14ac:dyDescent="0.25">
      <c r="A17" s="9">
        <v>8</v>
      </c>
      <c r="B17" s="9"/>
      <c r="C17" s="9"/>
      <c r="D17" s="9"/>
      <c r="E17" s="9"/>
      <c r="F17" s="9"/>
      <c r="G17" s="9"/>
      <c r="H17" s="13">
        <f t="shared" si="0"/>
        <v>0</v>
      </c>
      <c r="I17" s="12"/>
      <c r="J17" s="12"/>
      <c r="K17" s="9"/>
    </row>
    <row r="18" spans="1:11" ht="13.95" customHeight="1" x14ac:dyDescent="0.25">
      <c r="A18" s="9">
        <v>9</v>
      </c>
      <c r="B18" s="9"/>
      <c r="C18" s="9"/>
      <c r="D18" s="9"/>
      <c r="E18" s="9"/>
      <c r="F18" s="9"/>
      <c r="G18" s="9"/>
      <c r="H18" s="13">
        <f t="shared" si="0"/>
        <v>0</v>
      </c>
      <c r="I18" s="12"/>
      <c r="J18" s="12"/>
      <c r="K18" s="9"/>
    </row>
    <row r="19" spans="1:11" ht="13.95" customHeight="1" x14ac:dyDescent="0.25">
      <c r="A19" s="9">
        <v>10</v>
      </c>
      <c r="B19" s="9"/>
      <c r="C19" s="9"/>
      <c r="D19" s="9"/>
      <c r="E19" s="9"/>
      <c r="F19" s="9"/>
      <c r="G19" s="9"/>
      <c r="H19" s="13">
        <f t="shared" si="0"/>
        <v>0</v>
      </c>
      <c r="I19" s="12"/>
      <c r="J19" s="12"/>
      <c r="K19" s="9"/>
    </row>
    <row r="20" spans="1:11" ht="13.95" customHeight="1" x14ac:dyDescent="0.25">
      <c r="A20" s="9">
        <v>11</v>
      </c>
      <c r="B20" s="9"/>
      <c r="C20" s="9"/>
      <c r="D20" s="9"/>
      <c r="E20" s="9"/>
      <c r="F20" s="9"/>
      <c r="G20" s="9"/>
      <c r="H20" s="13">
        <f t="shared" si="0"/>
        <v>0</v>
      </c>
      <c r="I20" s="12"/>
      <c r="J20" s="12"/>
      <c r="K20" s="9"/>
    </row>
    <row r="21" spans="1:11" ht="13.95" customHeight="1" x14ac:dyDescent="0.25">
      <c r="A21" s="9">
        <v>12</v>
      </c>
      <c r="B21" s="9"/>
      <c r="C21" s="9"/>
      <c r="D21" s="9"/>
      <c r="E21" s="9"/>
      <c r="F21" s="9"/>
      <c r="G21" s="9"/>
      <c r="H21" s="13">
        <f t="shared" si="0"/>
        <v>0</v>
      </c>
      <c r="I21" s="12"/>
      <c r="J21" s="12"/>
      <c r="K21" s="9"/>
    </row>
    <row r="22" spans="1:11" ht="13.95" customHeight="1" x14ac:dyDescent="0.25">
      <c r="A22" s="9">
        <v>13</v>
      </c>
      <c r="B22" s="9"/>
      <c r="C22" s="9"/>
      <c r="D22" s="9"/>
      <c r="E22" s="9"/>
      <c r="F22" s="9"/>
      <c r="G22" s="9"/>
      <c r="H22" s="13">
        <f t="shared" si="0"/>
        <v>0</v>
      </c>
      <c r="I22" s="12"/>
      <c r="J22" s="12"/>
      <c r="K22" s="9"/>
    </row>
    <row r="23" spans="1:11" ht="13.95" customHeight="1" x14ac:dyDescent="0.25">
      <c r="A23" s="9">
        <v>14</v>
      </c>
      <c r="B23" s="9"/>
      <c r="C23" s="9"/>
      <c r="D23" s="9"/>
      <c r="E23" s="9"/>
      <c r="F23" s="9"/>
      <c r="G23" s="9"/>
      <c r="H23" s="13">
        <f t="shared" si="0"/>
        <v>0</v>
      </c>
      <c r="I23" s="12"/>
      <c r="J23" s="12"/>
      <c r="K23" s="9"/>
    </row>
    <row r="24" spans="1:11" ht="13.95" customHeight="1" x14ac:dyDescent="0.25">
      <c r="A24" s="9">
        <v>15</v>
      </c>
      <c r="B24" s="9"/>
      <c r="C24" s="9"/>
      <c r="D24" s="9"/>
      <c r="E24" s="9"/>
      <c r="F24" s="9"/>
      <c r="G24" s="9"/>
      <c r="H24" s="13">
        <f t="shared" si="0"/>
        <v>0</v>
      </c>
      <c r="I24" s="12"/>
      <c r="J24" s="12"/>
      <c r="K24" s="9"/>
    </row>
    <row r="25" spans="1:11" ht="13.95" customHeight="1" x14ac:dyDescent="0.25">
      <c r="A25" s="9">
        <v>16</v>
      </c>
      <c r="B25" s="9"/>
      <c r="C25" s="9"/>
      <c r="D25" s="9"/>
      <c r="E25" s="9"/>
      <c r="F25" s="9"/>
      <c r="G25" s="9"/>
      <c r="H25" s="13">
        <f t="shared" si="0"/>
        <v>0</v>
      </c>
      <c r="I25" s="12"/>
      <c r="J25" s="12"/>
      <c r="K25" s="9"/>
    </row>
    <row r="26" spans="1:11" ht="13.95" customHeight="1" x14ac:dyDescent="0.25">
      <c r="A26" s="9">
        <v>17</v>
      </c>
      <c r="B26" s="9"/>
      <c r="C26" s="9"/>
      <c r="D26" s="9"/>
      <c r="E26" s="9"/>
      <c r="F26" s="9"/>
      <c r="G26" s="9"/>
      <c r="H26" s="13">
        <f t="shared" si="0"/>
        <v>0</v>
      </c>
      <c r="I26" s="12"/>
      <c r="J26" s="12"/>
      <c r="K26" s="9"/>
    </row>
    <row r="27" spans="1:11" ht="13.95" customHeight="1" x14ac:dyDescent="0.25">
      <c r="A27" s="9">
        <v>18</v>
      </c>
      <c r="B27" s="9"/>
      <c r="C27" s="9"/>
      <c r="D27" s="9"/>
      <c r="E27" s="9"/>
      <c r="F27" s="9"/>
      <c r="G27" s="9"/>
      <c r="H27" s="13">
        <f t="shared" si="0"/>
        <v>0</v>
      </c>
      <c r="I27" s="12"/>
      <c r="J27" s="12"/>
      <c r="K27" s="9"/>
    </row>
    <row r="28" spans="1:11" ht="13.95" customHeight="1" x14ac:dyDescent="0.25">
      <c r="A28" s="9">
        <v>19</v>
      </c>
      <c r="B28" s="9"/>
      <c r="C28" s="9"/>
      <c r="D28" s="9"/>
      <c r="E28" s="9"/>
      <c r="F28" s="9"/>
      <c r="G28" s="9"/>
      <c r="H28" s="13">
        <f t="shared" si="0"/>
        <v>0</v>
      </c>
      <c r="I28" s="12"/>
      <c r="J28" s="12"/>
      <c r="K28" s="9"/>
    </row>
    <row r="29" spans="1:11" ht="13.95" customHeight="1" x14ac:dyDescent="0.25">
      <c r="A29" s="9">
        <v>20</v>
      </c>
      <c r="B29" s="9"/>
      <c r="C29" s="9"/>
      <c r="D29" s="9"/>
      <c r="E29" s="9"/>
      <c r="F29" s="9"/>
      <c r="G29" s="9"/>
      <c r="H29" s="13">
        <f t="shared" si="0"/>
        <v>0</v>
      </c>
      <c r="I29" s="12"/>
      <c r="J29" s="12"/>
      <c r="K29" s="9"/>
    </row>
    <row r="30" spans="1:11" ht="13.95" customHeight="1" x14ac:dyDescent="0.25">
      <c r="A30" s="9">
        <v>21</v>
      </c>
      <c r="B30" s="9"/>
      <c r="C30" s="9"/>
      <c r="D30" s="9"/>
      <c r="E30" s="9"/>
      <c r="F30" s="9"/>
      <c r="G30" s="9"/>
      <c r="H30" s="13">
        <f t="shared" si="0"/>
        <v>0</v>
      </c>
      <c r="I30" s="12"/>
      <c r="J30" s="12"/>
      <c r="K30" s="9"/>
    </row>
    <row r="31" spans="1:11" ht="13.95" customHeight="1" x14ac:dyDescent="0.25">
      <c r="A31" s="9">
        <v>22</v>
      </c>
      <c r="B31" s="9"/>
      <c r="C31" s="9"/>
      <c r="D31" s="9"/>
      <c r="E31" s="9"/>
      <c r="F31" s="9"/>
      <c r="G31" s="9"/>
      <c r="H31" s="13">
        <f t="shared" ref="H31:H43" si="1">+D31+E31-F31-G31</f>
        <v>0</v>
      </c>
      <c r="I31" s="12"/>
      <c r="J31" s="12"/>
      <c r="K31" s="9"/>
    </row>
    <row r="32" spans="1:11" ht="13.95" customHeight="1" x14ac:dyDescent="0.25">
      <c r="A32" s="9">
        <v>23</v>
      </c>
      <c r="B32" s="9"/>
      <c r="C32" s="9"/>
      <c r="D32" s="9"/>
      <c r="E32" s="9"/>
      <c r="F32" s="9"/>
      <c r="G32" s="9"/>
      <c r="H32" s="13">
        <f t="shared" si="1"/>
        <v>0</v>
      </c>
      <c r="I32" s="12"/>
      <c r="J32" s="12"/>
      <c r="K32" s="9"/>
    </row>
    <row r="33" spans="1:11" ht="13.95" customHeight="1" x14ac:dyDescent="0.25">
      <c r="A33" s="9">
        <v>24</v>
      </c>
      <c r="B33" s="9"/>
      <c r="C33" s="9"/>
      <c r="D33" s="9"/>
      <c r="E33" s="9"/>
      <c r="F33" s="9"/>
      <c r="G33" s="9"/>
      <c r="H33" s="13">
        <f t="shared" si="1"/>
        <v>0</v>
      </c>
      <c r="I33" s="12"/>
      <c r="J33" s="12"/>
      <c r="K33" s="9"/>
    </row>
    <row r="34" spans="1:11" ht="13.95" customHeight="1" x14ac:dyDescent="0.25">
      <c r="A34" s="9">
        <v>25</v>
      </c>
      <c r="B34" s="9"/>
      <c r="C34" s="9"/>
      <c r="D34" s="9"/>
      <c r="E34" s="9"/>
      <c r="F34" s="9"/>
      <c r="G34" s="9"/>
      <c r="H34" s="13">
        <f t="shared" si="1"/>
        <v>0</v>
      </c>
      <c r="I34" s="12"/>
      <c r="J34" s="12"/>
      <c r="K34" s="9"/>
    </row>
    <row r="35" spans="1:11" ht="13.95" customHeight="1" x14ac:dyDescent="0.25">
      <c r="A35" s="9">
        <v>26</v>
      </c>
      <c r="B35" s="9"/>
      <c r="C35" s="9"/>
      <c r="D35" s="9"/>
      <c r="E35" s="9"/>
      <c r="F35" s="9"/>
      <c r="G35" s="9"/>
      <c r="H35" s="13">
        <f t="shared" si="1"/>
        <v>0</v>
      </c>
      <c r="I35" s="12"/>
      <c r="J35" s="12"/>
      <c r="K35" s="9"/>
    </row>
    <row r="36" spans="1:11" ht="13.95" customHeight="1" x14ac:dyDescent="0.25">
      <c r="A36" s="9">
        <v>27</v>
      </c>
      <c r="B36" s="9"/>
      <c r="C36" s="9"/>
      <c r="D36" s="9"/>
      <c r="E36" s="9"/>
      <c r="F36" s="9"/>
      <c r="G36" s="9"/>
      <c r="H36" s="13">
        <f t="shared" si="1"/>
        <v>0</v>
      </c>
      <c r="I36" s="12"/>
      <c r="J36" s="12"/>
      <c r="K36" s="9"/>
    </row>
    <row r="37" spans="1:11" ht="13.95" customHeight="1" x14ac:dyDescent="0.25">
      <c r="A37" s="9">
        <v>28</v>
      </c>
      <c r="B37" s="9"/>
      <c r="C37" s="9"/>
      <c r="D37" s="9"/>
      <c r="E37" s="9"/>
      <c r="F37" s="9"/>
      <c r="G37" s="9"/>
      <c r="H37" s="13">
        <f t="shared" si="1"/>
        <v>0</v>
      </c>
      <c r="I37" s="12"/>
      <c r="J37" s="12"/>
      <c r="K37" s="9"/>
    </row>
    <row r="38" spans="1:11" ht="13.95" customHeight="1" x14ac:dyDescent="0.25">
      <c r="A38" s="9">
        <v>29</v>
      </c>
      <c r="B38" s="9"/>
      <c r="C38" s="9"/>
      <c r="D38" s="9"/>
      <c r="E38" s="9"/>
      <c r="F38" s="9"/>
      <c r="G38" s="9"/>
      <c r="H38" s="13">
        <f t="shared" si="1"/>
        <v>0</v>
      </c>
      <c r="I38" s="12"/>
      <c r="J38" s="12"/>
      <c r="K38" s="9"/>
    </row>
    <row r="39" spans="1:11" ht="13.95" customHeight="1" x14ac:dyDescent="0.25">
      <c r="A39" s="9">
        <v>30</v>
      </c>
      <c r="B39" s="44"/>
      <c r="C39" s="9"/>
      <c r="D39" s="9"/>
      <c r="E39" s="9"/>
      <c r="F39" s="9"/>
      <c r="G39" s="9"/>
      <c r="H39" s="13">
        <f t="shared" si="1"/>
        <v>0</v>
      </c>
      <c r="I39" s="12"/>
      <c r="J39" s="12"/>
      <c r="K39" s="9"/>
    </row>
    <row r="40" spans="1:11" ht="13.95" customHeight="1" x14ac:dyDescent="0.25">
      <c r="A40" s="9">
        <v>31</v>
      </c>
      <c r="B40" s="9"/>
      <c r="C40" s="9"/>
      <c r="D40" s="9"/>
      <c r="E40" s="9"/>
      <c r="F40" s="9"/>
      <c r="G40" s="9"/>
      <c r="H40" s="13">
        <f t="shared" si="1"/>
        <v>0</v>
      </c>
      <c r="I40" s="12"/>
      <c r="J40" s="12"/>
      <c r="K40" s="9"/>
    </row>
    <row r="41" spans="1:11" ht="13.95" customHeight="1" x14ac:dyDescent="0.25">
      <c r="A41" s="9">
        <v>32</v>
      </c>
      <c r="B41" s="9"/>
      <c r="C41" s="9"/>
      <c r="D41" s="9"/>
      <c r="E41" s="9"/>
      <c r="F41" s="9"/>
      <c r="G41" s="9"/>
      <c r="H41" s="13">
        <f t="shared" si="1"/>
        <v>0</v>
      </c>
      <c r="I41" s="12"/>
      <c r="J41" s="12"/>
      <c r="K41" s="9"/>
    </row>
    <row r="42" spans="1:11" ht="13.95" customHeight="1" x14ac:dyDescent="0.25">
      <c r="A42" s="9">
        <v>33</v>
      </c>
      <c r="B42" s="9"/>
      <c r="C42" s="9"/>
      <c r="D42" s="9"/>
      <c r="E42" s="9"/>
      <c r="F42" s="9"/>
      <c r="G42" s="9"/>
      <c r="H42" s="13">
        <f t="shared" si="1"/>
        <v>0</v>
      </c>
      <c r="I42" s="12"/>
      <c r="J42" s="12"/>
      <c r="K42" s="9"/>
    </row>
    <row r="43" spans="1:11" ht="24" customHeight="1" thickBot="1" x14ac:dyDescent="0.3">
      <c r="A43" s="9">
        <v>34</v>
      </c>
      <c r="B43" s="44" t="s">
        <v>290</v>
      </c>
      <c r="C43" s="9"/>
      <c r="D43" s="55">
        <f>SUM(D10:D42)</f>
        <v>0</v>
      </c>
      <c r="E43" s="9">
        <f t="shared" ref="E43:G43" si="2">SUM(E10:E42)</f>
        <v>0</v>
      </c>
      <c r="F43" s="9">
        <f t="shared" si="2"/>
        <v>0</v>
      </c>
      <c r="G43" s="9">
        <f t="shared" si="2"/>
        <v>0</v>
      </c>
      <c r="H43" s="13">
        <f t="shared" si="1"/>
        <v>0</v>
      </c>
      <c r="I43" s="12"/>
      <c r="J43" s="12"/>
      <c r="K43" s="9"/>
    </row>
    <row r="44" spans="1:11" ht="22.2" customHeight="1" thickBot="1" x14ac:dyDescent="0.3">
      <c r="A44" s="9">
        <v>35</v>
      </c>
      <c r="B44" s="51" t="s">
        <v>289</v>
      </c>
      <c r="C44" s="9"/>
      <c r="D44" s="54" t="e">
        <f>VLOOKUP(G1,BU!A1:C255,3,0)</f>
        <v>#N/A</v>
      </c>
      <c r="E44" s="9"/>
      <c r="F44" s="9"/>
      <c r="G44" s="9"/>
      <c r="H44" s="13"/>
      <c r="I44" s="12"/>
      <c r="J44" s="12"/>
      <c r="K44" s="9"/>
    </row>
    <row r="45" spans="1:11" ht="22.2" customHeight="1" thickBot="1" x14ac:dyDescent="0.3">
      <c r="A45" s="9">
        <v>36</v>
      </c>
      <c r="B45" s="51" t="s">
        <v>286</v>
      </c>
      <c r="C45" s="9"/>
      <c r="D45" s="54" t="e">
        <f>VLOOKUP(G2,FUND!A11:C39,3,0)</f>
        <v>#N/A</v>
      </c>
      <c r="E45" s="9"/>
      <c r="F45" s="9"/>
      <c r="G45" s="9"/>
      <c r="H45" s="13"/>
      <c r="I45" s="12"/>
      <c r="J45" s="12"/>
      <c r="K45" s="9"/>
    </row>
    <row r="46" spans="1:11" ht="22.2" customHeight="1" thickBot="1" x14ac:dyDescent="0.3">
      <c r="A46" s="9">
        <v>37</v>
      </c>
      <c r="B46" s="51" t="s">
        <v>287</v>
      </c>
      <c r="C46" s="9"/>
      <c r="D46" s="54" t="e">
        <f>VLOOKUP(G3,FUND!A2:C10,3,0)</f>
        <v>#N/A</v>
      </c>
      <c r="E46" s="9"/>
      <c r="F46" s="9"/>
      <c r="G46" s="9"/>
      <c r="H46" s="13"/>
      <c r="I46" s="12"/>
      <c r="J46" s="12"/>
      <c r="K46" s="9"/>
    </row>
    <row r="47" spans="1:11" ht="22.2" customHeight="1" thickBot="1" x14ac:dyDescent="0.3">
      <c r="A47" s="9">
        <v>38</v>
      </c>
      <c r="B47" s="51" t="s">
        <v>288</v>
      </c>
      <c r="C47" s="9"/>
      <c r="D47" s="54" t="e">
        <f>VLOOKUP(G4,FUND!A40:C50,3,0)</f>
        <v>#N/A</v>
      </c>
      <c r="E47" s="9"/>
      <c r="F47" s="9"/>
      <c r="G47" s="9"/>
      <c r="H47" s="13"/>
      <c r="I47" s="12"/>
      <c r="J47" s="12"/>
      <c r="K47" s="9"/>
    </row>
    <row r="50" spans="1:5" x14ac:dyDescent="0.25">
      <c r="A50" s="42"/>
      <c r="B50" s="42" t="s">
        <v>629</v>
      </c>
      <c r="C50" s="65" t="s">
        <v>627</v>
      </c>
      <c r="D50" s="66"/>
      <c r="E50" s="62"/>
    </row>
    <row r="51" spans="1:5" x14ac:dyDescent="0.25">
      <c r="A51" s="42"/>
    </row>
    <row r="52" spans="1:5" x14ac:dyDescent="0.25">
      <c r="A52" s="42"/>
      <c r="B52" s="65"/>
      <c r="C52" s="66"/>
    </row>
    <row r="55" spans="1:5" x14ac:dyDescent="0.25">
      <c r="A55" s="5" t="s">
        <v>8</v>
      </c>
    </row>
    <row r="56" spans="1:5" x14ac:dyDescent="0.25">
      <c r="A56" s="5" t="s">
        <v>23</v>
      </c>
    </row>
  </sheetData>
  <sheetProtection selectLockedCells="1" selectUnlockedCells="1"/>
  <protectedRanges>
    <protectedRange sqref="B52:C52 C50:E50" name="Range2_1_1"/>
    <protectedRange sqref="B52:C52 C50:E50" name="Range4_1"/>
  </protectedRanges>
  <mergeCells count="2">
    <mergeCell ref="B52:C52"/>
    <mergeCell ref="C50:D50"/>
  </mergeCells>
  <phoneticPr fontId="5" type="noConversion"/>
  <hyperlinks>
    <hyperlink ref="D50:E50" r:id="rId1" display="VISION.ACFR" xr:uid="{1616625D-445F-4D8C-A3EF-ED72636E45C0}"/>
    <hyperlink ref="C50" r:id="rId2" display="VISION.CAFR@vermont.gov" xr:uid="{74F07F11-662A-4A66-85D8-1AC1B57BFED8}"/>
    <hyperlink ref="C50:D50" r:id="rId3" display="VISION.ACFR" xr:uid="{D281AF7C-2C6E-4C1F-A9D1-B27AC42AACFB}"/>
  </hyperlinks>
  <pageMargins left="0.75" right="0.75" top="1" bottom="1" header="0.5" footer="0.5"/>
  <pageSetup paperSize="5" scale="87" fitToHeight="0" orientation="landscape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EFBB2BE-9AB7-4375-B5D9-9A976A81BBC6}">
          <x14:formula1>
            <xm:f>BU!$A$2:$A$255</xm:f>
          </x14:formula1>
          <xm:sqref>E5 G1</xm:sqref>
        </x14:dataValidation>
        <x14:dataValidation type="list" allowBlank="1" showInputMessage="1" showErrorMessage="1" xr:uid="{FF5E664B-96C3-430D-A7C4-B239B7C09710}">
          <x14:formula1>
            <xm:f>FUND!$A$11:$A$39</xm:f>
          </x14:formula1>
          <xm:sqref>G2</xm:sqref>
        </x14:dataValidation>
        <x14:dataValidation type="list" allowBlank="1" showInputMessage="1" showErrorMessage="1" xr:uid="{3160571B-851C-4204-BF66-49832FE7B8EB}">
          <x14:formula1>
            <xm:f>FUND!$A$2:$A$10</xm:f>
          </x14:formula1>
          <xm:sqref>G3</xm:sqref>
        </x14:dataValidation>
        <x14:dataValidation type="list" allowBlank="1" showInputMessage="1" showErrorMessage="1" xr:uid="{2323622D-4D04-4472-BD4A-4B447D77A9C5}">
          <x14:formula1>
            <xm:f>FUND!$A$40:$A$50</xm:f>
          </x14:formula1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1F07-0104-46F2-8EFB-FF00472E3F21}">
  <dimension ref="A1:K56"/>
  <sheetViews>
    <sheetView workbookViewId="0">
      <selection activeCell="C13" sqref="C13"/>
    </sheetView>
  </sheetViews>
  <sheetFormatPr defaultColWidth="9.109375" defaultRowHeight="13.2" x14ac:dyDescent="0.25"/>
  <cols>
    <col min="1" max="1" width="4.44140625" style="6" bestFit="1" customWidth="1"/>
    <col min="2" max="2" width="31.33203125" style="6" customWidth="1"/>
    <col min="3" max="3" width="10.33203125" style="6" customWidth="1"/>
    <col min="4" max="4" width="18.5546875" style="6" customWidth="1"/>
    <col min="5" max="5" width="18" style="6" customWidth="1"/>
    <col min="6" max="6" width="20.77734375" style="6" customWidth="1"/>
    <col min="7" max="7" width="16.6640625" style="6" customWidth="1"/>
    <col min="8" max="8" width="16.33203125" style="6" customWidth="1"/>
    <col min="9" max="9" width="19.5546875" style="6" customWidth="1"/>
    <col min="10" max="10" width="15.33203125" style="6" customWidth="1"/>
    <col min="11" max="11" width="17.6640625" style="6" customWidth="1"/>
    <col min="12" max="16384" width="9.109375" style="6"/>
  </cols>
  <sheetData>
    <row r="1" spans="1:11" ht="31.2" customHeight="1" x14ac:dyDescent="0.25">
      <c r="A1" s="3" t="s">
        <v>5</v>
      </c>
      <c r="B1" s="4"/>
      <c r="C1" s="4"/>
      <c r="D1" s="4"/>
      <c r="E1" s="4"/>
      <c r="F1" s="5" t="s">
        <v>289</v>
      </c>
      <c r="G1" s="56">
        <f>'ACFR4 Form'!G1</f>
        <v>0</v>
      </c>
      <c r="H1" s="57"/>
      <c r="I1" s="56" t="e">
        <f>'ACFR4 Form'!I1</f>
        <v>#N/A</v>
      </c>
    </row>
    <row r="2" spans="1:11" ht="13.8" customHeight="1" x14ac:dyDescent="0.25">
      <c r="A2" s="3" t="s">
        <v>22</v>
      </c>
      <c r="B2" s="4"/>
      <c r="C2" s="4"/>
      <c r="D2" s="4"/>
      <c r="E2" s="4"/>
      <c r="F2" s="5" t="s">
        <v>286</v>
      </c>
      <c r="G2" s="56">
        <f>'ACFR4 Form'!G2</f>
        <v>0</v>
      </c>
      <c r="H2" s="58"/>
      <c r="I2" s="56" t="e">
        <f>'ACFR4 Form'!I2</f>
        <v>#N/A</v>
      </c>
      <c r="J2" s="3"/>
      <c r="K2" s="3"/>
    </row>
    <row r="3" spans="1:11" x14ac:dyDescent="0.25">
      <c r="A3" s="7">
        <v>45107</v>
      </c>
      <c r="B3" s="4"/>
      <c r="C3" s="8"/>
      <c r="D3" s="4"/>
      <c r="E3" s="4"/>
      <c r="F3" s="5" t="s">
        <v>287</v>
      </c>
      <c r="G3" s="56">
        <f>'ACFR4 Form'!G3</f>
        <v>0</v>
      </c>
      <c r="H3" s="58"/>
      <c r="I3" s="56" t="e">
        <f>'ACFR4 Form'!I3</f>
        <v>#N/A</v>
      </c>
      <c r="J3" s="2"/>
      <c r="K3" s="2"/>
    </row>
    <row r="4" spans="1:11" x14ac:dyDescent="0.25">
      <c r="F4" s="5" t="s">
        <v>288</v>
      </c>
      <c r="G4" s="56">
        <f>'ACFR4 Form'!G4</f>
        <v>0</v>
      </c>
      <c r="H4" s="58"/>
      <c r="I4" s="56" t="e">
        <f>'ACFR4 Form'!I4</f>
        <v>#N/A</v>
      </c>
      <c r="J4" s="48"/>
    </row>
    <row r="5" spans="1:11" x14ac:dyDescent="0.25">
      <c r="F5" s="5"/>
      <c r="G5" s="1"/>
      <c r="H5" s="52"/>
      <c r="K5" s="41" t="s">
        <v>626</v>
      </c>
    </row>
    <row r="6" spans="1:11" ht="52.8" x14ac:dyDescent="0.25">
      <c r="A6" s="10" t="s">
        <v>1</v>
      </c>
      <c r="B6" s="10" t="s">
        <v>0</v>
      </c>
      <c r="C6" s="46" t="s">
        <v>26</v>
      </c>
      <c r="D6" s="39" t="s">
        <v>630</v>
      </c>
      <c r="E6" s="39" t="s">
        <v>631</v>
      </c>
      <c r="F6" s="39" t="s">
        <v>632</v>
      </c>
      <c r="G6" s="39" t="s">
        <v>633</v>
      </c>
      <c r="H6" s="40" t="s">
        <v>634</v>
      </c>
      <c r="I6" s="43" t="s">
        <v>28</v>
      </c>
      <c r="J6" s="43" t="s">
        <v>25</v>
      </c>
      <c r="K6" s="43" t="s">
        <v>2</v>
      </c>
    </row>
    <row r="7" spans="1:11" ht="13.95" customHeight="1" x14ac:dyDescent="0.25">
      <c r="A7" s="11" t="s">
        <v>6</v>
      </c>
      <c r="B7" s="11" t="s">
        <v>29</v>
      </c>
      <c r="C7" s="47">
        <v>42887</v>
      </c>
      <c r="D7" s="12">
        <v>24524</v>
      </c>
      <c r="E7" s="12">
        <v>130254</v>
      </c>
      <c r="F7" s="12">
        <v>154740</v>
      </c>
      <c r="G7" s="12">
        <v>38</v>
      </c>
      <c r="H7" s="13">
        <v>0</v>
      </c>
      <c r="I7" s="12">
        <v>0</v>
      </c>
      <c r="J7" s="49">
        <v>44696</v>
      </c>
      <c r="K7" s="14" t="s">
        <v>3</v>
      </c>
    </row>
    <row r="8" spans="1:11" ht="13.95" customHeight="1" x14ac:dyDescent="0.25">
      <c r="A8" s="11" t="s">
        <v>7</v>
      </c>
      <c r="B8" s="44" t="s">
        <v>24</v>
      </c>
      <c r="C8" s="47">
        <v>42948</v>
      </c>
      <c r="D8" s="12">
        <v>75000</v>
      </c>
      <c r="E8" s="45">
        <v>25000</v>
      </c>
      <c r="F8" s="12">
        <v>0</v>
      </c>
      <c r="G8" s="12">
        <v>0</v>
      </c>
      <c r="H8" s="13">
        <v>100000</v>
      </c>
      <c r="I8" s="49">
        <v>45138</v>
      </c>
      <c r="J8" s="12">
        <v>0</v>
      </c>
      <c r="K8" s="15" t="s">
        <v>4</v>
      </c>
    </row>
    <row r="9" spans="1:11" ht="13.95" customHeight="1" x14ac:dyDescent="0.25">
      <c r="A9" s="9"/>
      <c r="B9" s="9"/>
      <c r="C9" s="9"/>
      <c r="D9" s="9"/>
      <c r="E9" s="9"/>
      <c r="F9" s="9"/>
      <c r="G9" s="9"/>
      <c r="H9" s="13"/>
      <c r="I9" s="12"/>
      <c r="J9" s="12"/>
      <c r="K9" s="9"/>
    </row>
    <row r="10" spans="1:11" ht="13.95" customHeight="1" x14ac:dyDescent="0.25">
      <c r="A10" s="9">
        <v>1</v>
      </c>
      <c r="B10" s="9"/>
      <c r="C10" s="9"/>
      <c r="D10" s="9"/>
      <c r="E10" s="9"/>
      <c r="F10" s="9"/>
      <c r="G10" s="9"/>
      <c r="H10" s="13">
        <f t="shared" ref="H10:H43" si="0">+D10+E10-F10-G10</f>
        <v>0</v>
      </c>
      <c r="I10" s="12"/>
      <c r="J10" s="12"/>
      <c r="K10" s="9"/>
    </row>
    <row r="11" spans="1:11" ht="13.95" customHeight="1" x14ac:dyDescent="0.25">
      <c r="A11" s="9">
        <v>2</v>
      </c>
      <c r="B11" s="9"/>
      <c r="C11" s="9"/>
      <c r="D11" s="9"/>
      <c r="E11" s="9"/>
      <c r="F11" s="9"/>
      <c r="G11" s="9"/>
      <c r="H11" s="13">
        <f t="shared" si="0"/>
        <v>0</v>
      </c>
      <c r="I11" s="12"/>
      <c r="J11" s="12"/>
      <c r="K11" s="9"/>
    </row>
    <row r="12" spans="1:11" ht="13.95" customHeight="1" x14ac:dyDescent="0.25">
      <c r="A12" s="9">
        <v>3</v>
      </c>
      <c r="B12" s="9"/>
      <c r="C12" s="9"/>
      <c r="D12" s="9"/>
      <c r="E12" s="9"/>
      <c r="F12" s="9"/>
      <c r="G12" s="9"/>
      <c r="H12" s="13">
        <f t="shared" si="0"/>
        <v>0</v>
      </c>
      <c r="I12" s="12"/>
      <c r="J12" s="12"/>
      <c r="K12" s="9"/>
    </row>
    <row r="13" spans="1:11" ht="13.95" customHeight="1" x14ac:dyDescent="0.25">
      <c r="A13" s="9">
        <v>4</v>
      </c>
      <c r="B13" s="9"/>
      <c r="C13" s="9"/>
      <c r="D13" s="9"/>
      <c r="E13" s="9"/>
      <c r="F13" s="9"/>
      <c r="G13" s="9"/>
      <c r="H13" s="13">
        <f t="shared" si="0"/>
        <v>0</v>
      </c>
      <c r="I13" s="12"/>
      <c r="J13" s="12"/>
      <c r="K13" s="9"/>
    </row>
    <row r="14" spans="1:11" ht="13.95" customHeight="1" x14ac:dyDescent="0.25">
      <c r="A14" s="9">
        <v>5</v>
      </c>
      <c r="B14" s="9"/>
      <c r="C14" s="9"/>
      <c r="D14" s="9"/>
      <c r="E14" s="9"/>
      <c r="F14" s="9"/>
      <c r="G14" s="9"/>
      <c r="H14" s="13">
        <f t="shared" si="0"/>
        <v>0</v>
      </c>
      <c r="I14" s="12"/>
      <c r="J14" s="12"/>
      <c r="K14" s="9"/>
    </row>
    <row r="15" spans="1:11" ht="13.95" customHeight="1" x14ac:dyDescent="0.25">
      <c r="A15" s="9">
        <v>6</v>
      </c>
      <c r="B15" s="9"/>
      <c r="C15" s="9"/>
      <c r="D15" s="9"/>
      <c r="E15" s="9"/>
      <c r="F15" s="9"/>
      <c r="G15" s="9"/>
      <c r="H15" s="13">
        <f t="shared" si="0"/>
        <v>0</v>
      </c>
      <c r="I15" s="12"/>
      <c r="J15" s="12"/>
      <c r="K15" s="9"/>
    </row>
    <row r="16" spans="1:11" ht="13.95" customHeight="1" x14ac:dyDescent="0.25">
      <c r="A16" s="9">
        <v>7</v>
      </c>
      <c r="B16" s="9"/>
      <c r="C16" s="9"/>
      <c r="D16" s="9"/>
      <c r="E16" s="9"/>
      <c r="F16" s="9"/>
      <c r="G16" s="9"/>
      <c r="H16" s="13">
        <f t="shared" si="0"/>
        <v>0</v>
      </c>
      <c r="I16" s="12"/>
      <c r="J16" s="12"/>
      <c r="K16" s="9"/>
    </row>
    <row r="17" spans="1:11" ht="13.95" customHeight="1" x14ac:dyDescent="0.25">
      <c r="A17" s="9">
        <v>8</v>
      </c>
      <c r="B17" s="9"/>
      <c r="C17" s="9"/>
      <c r="D17" s="9"/>
      <c r="E17" s="9"/>
      <c r="F17" s="9"/>
      <c r="G17" s="9"/>
      <c r="H17" s="13">
        <f t="shared" si="0"/>
        <v>0</v>
      </c>
      <c r="I17" s="12"/>
      <c r="J17" s="12"/>
      <c r="K17" s="9"/>
    </row>
    <row r="18" spans="1:11" ht="13.95" customHeight="1" x14ac:dyDescent="0.25">
      <c r="A18" s="9">
        <v>9</v>
      </c>
      <c r="B18" s="9"/>
      <c r="C18" s="9"/>
      <c r="D18" s="9"/>
      <c r="E18" s="9"/>
      <c r="F18" s="9"/>
      <c r="G18" s="9"/>
      <c r="H18" s="13">
        <f t="shared" si="0"/>
        <v>0</v>
      </c>
      <c r="I18" s="12"/>
      <c r="J18" s="12"/>
      <c r="K18" s="9"/>
    </row>
    <row r="19" spans="1:11" ht="13.95" customHeight="1" x14ac:dyDescent="0.25">
      <c r="A19" s="9">
        <v>10</v>
      </c>
      <c r="B19" s="9"/>
      <c r="C19" s="9"/>
      <c r="D19" s="9"/>
      <c r="E19" s="9"/>
      <c r="F19" s="9"/>
      <c r="G19" s="9"/>
      <c r="H19" s="13">
        <f t="shared" si="0"/>
        <v>0</v>
      </c>
      <c r="I19" s="12"/>
      <c r="J19" s="12"/>
      <c r="K19" s="9"/>
    </row>
    <row r="20" spans="1:11" ht="13.95" customHeight="1" x14ac:dyDescent="0.25">
      <c r="A20" s="9">
        <v>11</v>
      </c>
      <c r="B20" s="9"/>
      <c r="C20" s="9"/>
      <c r="D20" s="9"/>
      <c r="E20" s="9"/>
      <c r="F20" s="9"/>
      <c r="G20" s="9"/>
      <c r="H20" s="13">
        <f t="shared" si="0"/>
        <v>0</v>
      </c>
      <c r="I20" s="12"/>
      <c r="J20" s="12"/>
      <c r="K20" s="9"/>
    </row>
    <row r="21" spans="1:11" ht="13.95" customHeight="1" x14ac:dyDescent="0.25">
      <c r="A21" s="9">
        <v>12</v>
      </c>
      <c r="B21" s="9"/>
      <c r="C21" s="9"/>
      <c r="D21" s="9"/>
      <c r="E21" s="9"/>
      <c r="F21" s="9"/>
      <c r="G21" s="9"/>
      <c r="H21" s="13">
        <f t="shared" si="0"/>
        <v>0</v>
      </c>
      <c r="I21" s="12"/>
      <c r="J21" s="12"/>
      <c r="K21" s="9"/>
    </row>
    <row r="22" spans="1:11" ht="13.95" customHeight="1" x14ac:dyDescent="0.25">
      <c r="A22" s="9">
        <v>13</v>
      </c>
      <c r="B22" s="9"/>
      <c r="C22" s="9"/>
      <c r="D22" s="9"/>
      <c r="E22" s="9"/>
      <c r="F22" s="9"/>
      <c r="G22" s="9"/>
      <c r="H22" s="13">
        <f t="shared" si="0"/>
        <v>0</v>
      </c>
      <c r="I22" s="12"/>
      <c r="J22" s="12"/>
      <c r="K22" s="9"/>
    </row>
    <row r="23" spans="1:11" ht="13.95" customHeight="1" x14ac:dyDescent="0.25">
      <c r="A23" s="9">
        <v>14</v>
      </c>
      <c r="B23" s="9"/>
      <c r="C23" s="9"/>
      <c r="D23" s="9"/>
      <c r="E23" s="9"/>
      <c r="F23" s="9"/>
      <c r="G23" s="9"/>
      <c r="H23" s="13">
        <f t="shared" si="0"/>
        <v>0</v>
      </c>
      <c r="I23" s="12"/>
      <c r="J23" s="12"/>
      <c r="K23" s="9"/>
    </row>
    <row r="24" spans="1:11" ht="13.95" customHeight="1" x14ac:dyDescent="0.25">
      <c r="A24" s="9">
        <v>15</v>
      </c>
      <c r="B24" s="9"/>
      <c r="C24" s="9"/>
      <c r="D24" s="9"/>
      <c r="E24" s="9"/>
      <c r="F24" s="9"/>
      <c r="G24" s="9"/>
      <c r="H24" s="13">
        <f t="shared" si="0"/>
        <v>0</v>
      </c>
      <c r="I24" s="12"/>
      <c r="J24" s="12"/>
      <c r="K24" s="9"/>
    </row>
    <row r="25" spans="1:11" ht="13.95" customHeight="1" x14ac:dyDescent="0.25">
      <c r="A25" s="9">
        <v>16</v>
      </c>
      <c r="B25" s="9"/>
      <c r="C25" s="9"/>
      <c r="D25" s="9"/>
      <c r="E25" s="9"/>
      <c r="F25" s="9"/>
      <c r="G25" s="9"/>
      <c r="H25" s="13">
        <f t="shared" si="0"/>
        <v>0</v>
      </c>
      <c r="I25" s="12"/>
      <c r="J25" s="12"/>
      <c r="K25" s="9"/>
    </row>
    <row r="26" spans="1:11" ht="13.95" customHeight="1" x14ac:dyDescent="0.25">
      <c r="A26" s="9">
        <v>17</v>
      </c>
      <c r="B26" s="9"/>
      <c r="C26" s="9"/>
      <c r="D26" s="9"/>
      <c r="E26" s="9"/>
      <c r="F26" s="9"/>
      <c r="G26" s="9"/>
      <c r="H26" s="13">
        <f t="shared" si="0"/>
        <v>0</v>
      </c>
      <c r="I26" s="12"/>
      <c r="J26" s="12"/>
      <c r="K26" s="9"/>
    </row>
    <row r="27" spans="1:11" ht="13.95" customHeight="1" x14ac:dyDescent="0.25">
      <c r="A27" s="9">
        <v>18</v>
      </c>
      <c r="B27" s="9"/>
      <c r="C27" s="9"/>
      <c r="D27" s="9"/>
      <c r="E27" s="9"/>
      <c r="F27" s="9"/>
      <c r="G27" s="9"/>
      <c r="H27" s="13">
        <f t="shared" si="0"/>
        <v>0</v>
      </c>
      <c r="I27" s="12"/>
      <c r="J27" s="12"/>
      <c r="K27" s="9"/>
    </row>
    <row r="28" spans="1:11" ht="13.95" customHeight="1" x14ac:dyDescent="0.25">
      <c r="A28" s="9">
        <v>19</v>
      </c>
      <c r="B28" s="9"/>
      <c r="C28" s="9"/>
      <c r="D28" s="9"/>
      <c r="E28" s="9"/>
      <c r="F28" s="9"/>
      <c r="G28" s="9"/>
      <c r="H28" s="13">
        <f t="shared" si="0"/>
        <v>0</v>
      </c>
      <c r="I28" s="12"/>
      <c r="J28" s="12"/>
      <c r="K28" s="9"/>
    </row>
    <row r="29" spans="1:11" ht="13.95" customHeight="1" x14ac:dyDescent="0.25">
      <c r="A29" s="9">
        <v>20</v>
      </c>
      <c r="B29" s="9"/>
      <c r="C29" s="9"/>
      <c r="D29" s="9"/>
      <c r="E29" s="9"/>
      <c r="F29" s="9"/>
      <c r="G29" s="9"/>
      <c r="H29" s="13">
        <f t="shared" si="0"/>
        <v>0</v>
      </c>
      <c r="I29" s="12"/>
      <c r="J29" s="12"/>
      <c r="K29" s="9"/>
    </row>
    <row r="30" spans="1:11" ht="13.95" customHeight="1" x14ac:dyDescent="0.25">
      <c r="A30" s="9">
        <v>21</v>
      </c>
      <c r="B30" s="9"/>
      <c r="C30" s="9"/>
      <c r="D30" s="9"/>
      <c r="E30" s="9"/>
      <c r="F30" s="9"/>
      <c r="G30" s="9"/>
      <c r="H30" s="13">
        <f t="shared" si="0"/>
        <v>0</v>
      </c>
      <c r="I30" s="12"/>
      <c r="J30" s="12"/>
      <c r="K30" s="9"/>
    </row>
    <row r="31" spans="1:11" ht="13.95" customHeight="1" x14ac:dyDescent="0.25">
      <c r="A31" s="9">
        <v>22</v>
      </c>
      <c r="B31" s="9"/>
      <c r="C31" s="9"/>
      <c r="D31" s="9"/>
      <c r="E31" s="9"/>
      <c r="F31" s="9"/>
      <c r="G31" s="9"/>
      <c r="H31" s="13">
        <f t="shared" si="0"/>
        <v>0</v>
      </c>
      <c r="I31" s="12"/>
      <c r="J31" s="12"/>
      <c r="K31" s="9"/>
    </row>
    <row r="32" spans="1:11" ht="13.95" customHeight="1" x14ac:dyDescent="0.25">
      <c r="A32" s="9">
        <v>23</v>
      </c>
      <c r="B32" s="9"/>
      <c r="C32" s="9"/>
      <c r="D32" s="9"/>
      <c r="E32" s="9"/>
      <c r="F32" s="9"/>
      <c r="G32" s="9"/>
      <c r="H32" s="13">
        <f t="shared" si="0"/>
        <v>0</v>
      </c>
      <c r="I32" s="12"/>
      <c r="J32" s="12"/>
      <c r="K32" s="9"/>
    </row>
    <row r="33" spans="1:11" ht="13.95" customHeight="1" x14ac:dyDescent="0.25">
      <c r="A33" s="9">
        <v>24</v>
      </c>
      <c r="B33" s="9"/>
      <c r="C33" s="9"/>
      <c r="D33" s="9"/>
      <c r="E33" s="9"/>
      <c r="F33" s="9"/>
      <c r="G33" s="9"/>
      <c r="H33" s="13">
        <f t="shared" si="0"/>
        <v>0</v>
      </c>
      <c r="I33" s="12"/>
      <c r="J33" s="12"/>
      <c r="K33" s="9"/>
    </row>
    <row r="34" spans="1:11" ht="13.95" customHeight="1" x14ac:dyDescent="0.25">
      <c r="A34" s="9">
        <v>25</v>
      </c>
      <c r="B34" s="9"/>
      <c r="C34" s="9"/>
      <c r="D34" s="9"/>
      <c r="E34" s="9"/>
      <c r="F34" s="9"/>
      <c r="G34" s="9"/>
      <c r="H34" s="13">
        <f t="shared" si="0"/>
        <v>0</v>
      </c>
      <c r="I34" s="12"/>
      <c r="J34" s="12"/>
      <c r="K34" s="9"/>
    </row>
    <row r="35" spans="1:11" ht="13.95" customHeight="1" x14ac:dyDescent="0.25">
      <c r="A35" s="9">
        <v>26</v>
      </c>
      <c r="B35" s="9"/>
      <c r="C35" s="9"/>
      <c r="D35" s="9"/>
      <c r="E35" s="9"/>
      <c r="F35" s="9"/>
      <c r="G35" s="9"/>
      <c r="H35" s="13">
        <f t="shared" si="0"/>
        <v>0</v>
      </c>
      <c r="I35" s="12"/>
      <c r="J35" s="12"/>
      <c r="K35" s="9"/>
    </row>
    <row r="36" spans="1:11" ht="13.95" customHeight="1" x14ac:dyDescent="0.25">
      <c r="A36" s="9">
        <v>27</v>
      </c>
      <c r="B36" s="9"/>
      <c r="C36" s="9"/>
      <c r="D36" s="9"/>
      <c r="E36" s="9"/>
      <c r="F36" s="9"/>
      <c r="G36" s="9"/>
      <c r="H36" s="13">
        <f t="shared" si="0"/>
        <v>0</v>
      </c>
      <c r="I36" s="12"/>
      <c r="J36" s="12"/>
      <c r="K36" s="9"/>
    </row>
    <row r="37" spans="1:11" ht="13.95" customHeight="1" x14ac:dyDescent="0.25">
      <c r="A37" s="9">
        <v>28</v>
      </c>
      <c r="B37" s="9"/>
      <c r="C37" s="9"/>
      <c r="D37" s="9"/>
      <c r="E37" s="9"/>
      <c r="F37" s="9"/>
      <c r="G37" s="9"/>
      <c r="H37" s="13">
        <f t="shared" si="0"/>
        <v>0</v>
      </c>
      <c r="I37" s="12"/>
      <c r="J37" s="12"/>
      <c r="K37" s="9"/>
    </row>
    <row r="38" spans="1:11" ht="13.95" customHeight="1" x14ac:dyDescent="0.25">
      <c r="A38" s="9">
        <v>29</v>
      </c>
      <c r="B38" s="9"/>
      <c r="C38" s="9"/>
      <c r="D38" s="9"/>
      <c r="E38" s="9"/>
      <c r="F38" s="9"/>
      <c r="G38" s="9"/>
      <c r="H38" s="13">
        <f t="shared" si="0"/>
        <v>0</v>
      </c>
      <c r="I38" s="12"/>
      <c r="J38" s="12"/>
      <c r="K38" s="9"/>
    </row>
    <row r="39" spans="1:11" ht="13.95" customHeight="1" x14ac:dyDescent="0.25">
      <c r="A39" s="9">
        <v>30</v>
      </c>
      <c r="B39" s="44"/>
      <c r="C39" s="9"/>
      <c r="D39" s="9"/>
      <c r="E39" s="9"/>
      <c r="F39" s="9"/>
      <c r="G39" s="9"/>
      <c r="H39" s="13">
        <f t="shared" si="0"/>
        <v>0</v>
      </c>
      <c r="I39" s="12"/>
      <c r="J39" s="12"/>
      <c r="K39" s="9"/>
    </row>
    <row r="40" spans="1:11" ht="13.95" customHeight="1" x14ac:dyDescent="0.25">
      <c r="A40" s="9">
        <v>31</v>
      </c>
      <c r="B40" s="9"/>
      <c r="C40" s="9"/>
      <c r="D40" s="9"/>
      <c r="E40" s="9"/>
      <c r="F40" s="9"/>
      <c r="G40" s="9"/>
      <c r="H40" s="13">
        <f t="shared" si="0"/>
        <v>0</v>
      </c>
      <c r="I40" s="12"/>
      <c r="J40" s="12"/>
      <c r="K40" s="9"/>
    </row>
    <row r="41" spans="1:11" ht="13.95" customHeight="1" x14ac:dyDescent="0.25">
      <c r="A41" s="9">
        <v>32</v>
      </c>
      <c r="B41" s="9"/>
      <c r="C41" s="9"/>
      <c r="D41" s="9"/>
      <c r="E41" s="9"/>
      <c r="F41" s="9"/>
      <c r="G41" s="9"/>
      <c r="H41" s="13">
        <f t="shared" si="0"/>
        <v>0</v>
      </c>
      <c r="I41" s="12"/>
      <c r="J41" s="12"/>
      <c r="K41" s="9"/>
    </row>
    <row r="42" spans="1:11" ht="13.95" customHeight="1" x14ac:dyDescent="0.25">
      <c r="A42" s="9">
        <v>33</v>
      </c>
      <c r="B42" s="9"/>
      <c r="C42" s="9"/>
      <c r="D42" s="9"/>
      <c r="E42" s="9"/>
      <c r="F42" s="9"/>
      <c r="G42" s="9"/>
      <c r="H42" s="13">
        <f t="shared" si="0"/>
        <v>0</v>
      </c>
      <c r="I42" s="12"/>
      <c r="J42" s="12"/>
      <c r="K42" s="9"/>
    </row>
    <row r="43" spans="1:11" ht="24" customHeight="1" thickBot="1" x14ac:dyDescent="0.3">
      <c r="A43" s="9">
        <v>34</v>
      </c>
      <c r="B43" s="44" t="s">
        <v>290</v>
      </c>
      <c r="C43" s="9"/>
      <c r="D43" s="55">
        <f>SUM(D10:D42)</f>
        <v>0</v>
      </c>
      <c r="E43" s="9">
        <f t="shared" ref="E43:G43" si="1">SUM(E10:E42)</f>
        <v>0</v>
      </c>
      <c r="F43" s="9">
        <f t="shared" si="1"/>
        <v>0</v>
      </c>
      <c r="G43" s="9">
        <f t="shared" si="1"/>
        <v>0</v>
      </c>
      <c r="H43" s="13">
        <f t="shared" si="0"/>
        <v>0</v>
      </c>
      <c r="I43" s="12"/>
      <c r="J43" s="12"/>
      <c r="K43" s="9"/>
    </row>
    <row r="44" spans="1:11" ht="22.2" customHeight="1" thickBot="1" x14ac:dyDescent="0.3">
      <c r="A44" s="9">
        <v>35</v>
      </c>
      <c r="B44" s="51" t="s">
        <v>289</v>
      </c>
      <c r="C44" s="9"/>
      <c r="D44" s="54" t="e">
        <f>'ACFR4 Form'!D44</f>
        <v>#N/A</v>
      </c>
      <c r="E44" s="9"/>
      <c r="F44" s="9"/>
      <c r="G44" s="9"/>
      <c r="H44" s="13"/>
      <c r="I44" s="12"/>
      <c r="J44" s="12"/>
      <c r="K44" s="9"/>
    </row>
    <row r="45" spans="1:11" ht="22.2" customHeight="1" thickBot="1" x14ac:dyDescent="0.3">
      <c r="A45" s="9">
        <v>36</v>
      </c>
      <c r="B45" s="51" t="s">
        <v>286</v>
      </c>
      <c r="C45" s="9"/>
      <c r="D45" s="54" t="e">
        <f>'ACFR4 Form'!D45</f>
        <v>#N/A</v>
      </c>
      <c r="E45" s="9"/>
      <c r="F45" s="9"/>
      <c r="G45" s="9"/>
      <c r="H45" s="13"/>
      <c r="I45" s="12"/>
      <c r="J45" s="12"/>
      <c r="K45" s="9"/>
    </row>
    <row r="46" spans="1:11" ht="22.2" customHeight="1" thickBot="1" x14ac:dyDescent="0.3">
      <c r="A46" s="9">
        <v>37</v>
      </c>
      <c r="B46" s="51" t="s">
        <v>287</v>
      </c>
      <c r="C46" s="9"/>
      <c r="D46" s="54" t="e">
        <f>'ACFR4 Form'!D46</f>
        <v>#N/A</v>
      </c>
      <c r="E46" s="9"/>
      <c r="F46" s="9"/>
      <c r="G46" s="9"/>
      <c r="H46" s="13"/>
      <c r="I46" s="12"/>
      <c r="J46" s="12"/>
      <c r="K46" s="9"/>
    </row>
    <row r="47" spans="1:11" ht="22.2" customHeight="1" thickBot="1" x14ac:dyDescent="0.3">
      <c r="A47" s="9">
        <v>38</v>
      </c>
      <c r="B47" s="51" t="s">
        <v>288</v>
      </c>
      <c r="C47" s="9"/>
      <c r="D47" s="54" t="e">
        <f>'ACFR4 Form'!D47</f>
        <v>#N/A</v>
      </c>
      <c r="E47" s="9"/>
      <c r="F47" s="9"/>
      <c r="G47" s="9"/>
      <c r="H47" s="13"/>
      <c r="I47" s="12"/>
      <c r="J47" s="12"/>
      <c r="K47" s="9"/>
    </row>
    <row r="50" spans="1:4" x14ac:dyDescent="0.25">
      <c r="A50" s="42"/>
      <c r="B50" s="42" t="s">
        <v>629</v>
      </c>
      <c r="C50" s="65" t="s">
        <v>627</v>
      </c>
      <c r="D50" s="66"/>
    </row>
    <row r="51" spans="1:4" x14ac:dyDescent="0.25">
      <c r="A51" s="42"/>
    </row>
    <row r="52" spans="1:4" x14ac:dyDescent="0.25">
      <c r="A52" s="42"/>
    </row>
    <row r="55" spans="1:4" x14ac:dyDescent="0.25">
      <c r="A55" s="5" t="s">
        <v>8</v>
      </c>
    </row>
    <row r="56" spans="1:4" x14ac:dyDescent="0.25">
      <c r="A56" s="5" t="s">
        <v>23</v>
      </c>
    </row>
  </sheetData>
  <protectedRanges>
    <protectedRange sqref="C50:D50" name="Range2_1_1"/>
    <protectedRange sqref="C50:D50" name="Range4_1"/>
  </protectedRanges>
  <mergeCells count="1">
    <mergeCell ref="C50:D50"/>
  </mergeCells>
  <hyperlinks>
    <hyperlink ref="D50" r:id="rId1" display="VISION.ACFR" xr:uid="{3DEBC367-9CDF-4A8E-914C-6389FB0BD38A}"/>
    <hyperlink ref="C50" r:id="rId2" display="VISION.CAFR@vermont.gov" xr:uid="{2FF2B7FE-79D9-4242-9410-64FCAD400514}"/>
    <hyperlink ref="C50:D50" r:id="rId3" display="VISION.ACFR" xr:uid="{BA8AA9D3-BAA8-48D6-AC86-74DFBDEFC53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15" sqref="C15"/>
    </sheetView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17D3-72A6-43F1-837A-F62C91ACD077}">
  <dimension ref="A1"/>
  <sheetViews>
    <sheetView workbookViewId="0">
      <selection activeCell="N19" sqref="N19"/>
    </sheetView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5FDC-CD29-437B-9A23-C20C7BCA52CD}">
  <dimension ref="A1"/>
  <sheetViews>
    <sheetView workbookViewId="0">
      <selection activeCell="G18" sqref="G18"/>
    </sheetView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abSelected="1" workbookViewId="0">
      <selection activeCell="B12" sqref="B12:C12"/>
    </sheetView>
  </sheetViews>
  <sheetFormatPr defaultRowHeight="13.2" x14ac:dyDescent="0.25"/>
  <cols>
    <col min="1" max="1" width="4.44140625" customWidth="1"/>
    <col min="2" max="2" width="14.33203125" customWidth="1"/>
    <col min="3" max="3" width="73.88671875" customWidth="1"/>
    <col min="4" max="4" width="1.6640625" customWidth="1"/>
  </cols>
  <sheetData>
    <row r="1" spans="1:4" ht="20.25" customHeight="1" thickTop="1" x14ac:dyDescent="0.3">
      <c r="A1" s="67" t="s">
        <v>9</v>
      </c>
      <c r="B1" s="68"/>
      <c r="C1" s="68"/>
      <c r="D1" s="16"/>
    </row>
    <row r="2" spans="1:4" ht="20.25" customHeight="1" x14ac:dyDescent="0.3">
      <c r="A2" s="69" t="s">
        <v>635</v>
      </c>
      <c r="B2" s="70"/>
      <c r="C2" s="70"/>
      <c r="D2" s="17"/>
    </row>
    <row r="3" spans="1:4" ht="27.6" x14ac:dyDescent="0.25">
      <c r="A3" s="71" t="s">
        <v>10</v>
      </c>
      <c r="B3" s="72"/>
      <c r="C3" s="72"/>
      <c r="D3" s="73"/>
    </row>
    <row r="4" spans="1:4" ht="20.25" customHeight="1" x14ac:dyDescent="0.3">
      <c r="A4" s="74"/>
      <c r="B4" s="75"/>
      <c r="C4" s="75"/>
      <c r="D4" s="17"/>
    </row>
    <row r="5" spans="1:4" ht="20.25" customHeight="1" thickBot="1" x14ac:dyDescent="0.35">
      <c r="A5" s="18" t="s">
        <v>11</v>
      </c>
      <c r="B5" s="19"/>
      <c r="C5" s="20"/>
      <c r="D5" s="21"/>
    </row>
    <row r="6" spans="1:4" ht="15" x14ac:dyDescent="0.25">
      <c r="A6" s="22"/>
      <c r="B6" s="19"/>
      <c r="C6" s="19"/>
      <c r="D6" s="17"/>
    </row>
    <row r="7" spans="1:4" ht="15.6" hidden="1" x14ac:dyDescent="0.3">
      <c r="A7" s="23" t="s">
        <v>12</v>
      </c>
      <c r="B7" s="24" t="s">
        <v>13</v>
      </c>
      <c r="C7" s="19"/>
      <c r="D7" s="17"/>
    </row>
    <row r="8" spans="1:4" ht="27" hidden="1" customHeight="1" x14ac:dyDescent="0.25">
      <c r="A8" s="25"/>
      <c r="B8" s="76"/>
      <c r="C8" s="76"/>
      <c r="D8" s="17"/>
    </row>
    <row r="9" spans="1:4" ht="15" hidden="1" x14ac:dyDescent="0.25">
      <c r="A9" s="25"/>
      <c r="B9" s="26" t="s">
        <v>14</v>
      </c>
      <c r="C9" s="26"/>
      <c r="D9" s="17"/>
    </row>
    <row r="10" spans="1:4" ht="25.5" hidden="1" customHeight="1" x14ac:dyDescent="0.3">
      <c r="A10" s="25"/>
      <c r="B10" s="27"/>
      <c r="C10" s="26"/>
      <c r="D10" s="17"/>
    </row>
    <row r="11" spans="1:4" ht="46.5" customHeight="1" x14ac:dyDescent="0.25">
      <c r="A11" s="28"/>
      <c r="B11" s="77" t="s">
        <v>27</v>
      </c>
      <c r="C11" s="77"/>
      <c r="D11" s="17"/>
    </row>
    <row r="12" spans="1:4" ht="39.75" customHeight="1" x14ac:dyDescent="0.25">
      <c r="A12" s="29" t="s">
        <v>15</v>
      </c>
      <c r="B12" s="80" t="s">
        <v>628</v>
      </c>
      <c r="C12" s="80"/>
      <c r="D12" s="17"/>
    </row>
    <row r="13" spans="1:4" ht="33.75" hidden="1" customHeight="1" x14ac:dyDescent="0.3">
      <c r="A13" s="23" t="s">
        <v>16</v>
      </c>
      <c r="B13" s="81" t="s">
        <v>17</v>
      </c>
      <c r="C13" s="82"/>
      <c r="D13" s="30"/>
    </row>
    <row r="14" spans="1:4" ht="39" customHeight="1" thickBot="1" x14ac:dyDescent="0.3">
      <c r="A14" s="31"/>
      <c r="B14" s="83"/>
      <c r="C14" s="83"/>
      <c r="D14" s="30"/>
    </row>
    <row r="15" spans="1:4" ht="22.5" customHeight="1" x14ac:dyDescent="0.25">
      <c r="A15" s="31"/>
      <c r="B15" s="32" t="s">
        <v>18</v>
      </c>
      <c r="C15" s="26"/>
      <c r="D15" s="30"/>
    </row>
    <row r="16" spans="1:4" ht="22.5" customHeight="1" thickBot="1" x14ac:dyDescent="0.3">
      <c r="A16" s="31"/>
      <c r="B16" s="84"/>
      <c r="C16" s="84"/>
      <c r="D16" s="30"/>
    </row>
    <row r="17" spans="1:4" ht="27.75" customHeight="1" x14ac:dyDescent="0.25">
      <c r="A17" s="31"/>
      <c r="B17" s="32" t="s">
        <v>19</v>
      </c>
      <c r="C17" s="26"/>
      <c r="D17" s="30"/>
    </row>
    <row r="18" spans="1:4" ht="69" customHeight="1" x14ac:dyDescent="0.25">
      <c r="A18" s="31"/>
      <c r="B18" s="85" t="s">
        <v>21</v>
      </c>
      <c r="C18" s="86"/>
      <c r="D18" s="30"/>
    </row>
    <row r="19" spans="1:4" ht="41.25" customHeight="1" x14ac:dyDescent="0.25">
      <c r="A19" s="29"/>
      <c r="B19" s="87" t="s">
        <v>20</v>
      </c>
      <c r="C19" s="88"/>
      <c r="D19" s="30"/>
    </row>
    <row r="20" spans="1:4" ht="13.8" x14ac:dyDescent="0.25">
      <c r="A20" s="33"/>
      <c r="B20" s="78" t="s">
        <v>627</v>
      </c>
      <c r="C20" s="79"/>
      <c r="D20" s="34"/>
    </row>
    <row r="21" spans="1:4" ht="6.75" customHeight="1" thickBot="1" x14ac:dyDescent="0.3">
      <c r="A21" s="35"/>
      <c r="B21" s="36"/>
      <c r="C21" s="37"/>
      <c r="D21" s="38"/>
    </row>
    <row r="22" spans="1:4" ht="13.8" thickTop="1" x14ac:dyDescent="0.25"/>
    <row r="24" spans="1:4" x14ac:dyDescent="0.25">
      <c r="B24" s="63" t="s">
        <v>627</v>
      </c>
      <c r="C24" s="64"/>
    </row>
  </sheetData>
  <sheetProtection selectLockedCells="1"/>
  <protectedRanges>
    <protectedRange sqref="B20:C20 B24:C24" name="Range2_1"/>
    <protectedRange sqref="B20:C20 B24:C24" name="Range4"/>
    <protectedRange sqref="C5" name="Range1"/>
    <protectedRange sqref="B14:C14" name="Range2"/>
    <protectedRange sqref="B16" name="Range3"/>
  </protectedRanges>
  <mergeCells count="13">
    <mergeCell ref="B11:C11"/>
    <mergeCell ref="B20:C20"/>
    <mergeCell ref="B12:C12"/>
    <mergeCell ref="B13:C13"/>
    <mergeCell ref="B14:C14"/>
    <mergeCell ref="B16:C16"/>
    <mergeCell ref="B18:C18"/>
    <mergeCell ref="B19:C19"/>
    <mergeCell ref="A1:C1"/>
    <mergeCell ref="A2:C2"/>
    <mergeCell ref="A3:D3"/>
    <mergeCell ref="A4:C4"/>
    <mergeCell ref="B8:C8"/>
  </mergeCells>
  <hyperlinks>
    <hyperlink ref="B20" r:id="rId1" display="VISION.CAFR@vermont.gov" xr:uid="{00000000-0004-0000-0400-000000000000}"/>
    <hyperlink ref="B20:C20" r:id="rId2" display="VISION.ACFR" xr:uid="{4EDC2B6A-FB78-40DF-AAFD-B5FB6844DA8E}"/>
    <hyperlink ref="B24" r:id="rId3" display="VISION.CAFR@vermont.gov" xr:uid="{34912520-DE38-4C8C-B0DE-C4B4823FDAA2}"/>
    <hyperlink ref="B24:C24" r:id="rId4" display="VISION.ACFR" xr:uid="{8606973C-32D7-457C-87E1-FC6AAE9B2EA7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</vt:lpstr>
      <vt:lpstr>FUND</vt:lpstr>
      <vt:lpstr>ACFR4 Form</vt:lpstr>
      <vt:lpstr>ACFR-4</vt:lpstr>
      <vt:lpstr>Beg Bal Expenditures</vt:lpstr>
      <vt:lpstr>FY Expenditures</vt:lpstr>
      <vt:lpstr>Amount Capitalized</vt:lpstr>
      <vt:lpstr>CIP ENDING Balance</vt:lpstr>
      <vt:lpstr>Certification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Brooks, Peggy</cp:lastModifiedBy>
  <cp:lastPrinted>2018-04-06T18:38:59Z</cp:lastPrinted>
  <dcterms:created xsi:type="dcterms:W3CDTF">2009-02-11T17:31:38Z</dcterms:created>
  <dcterms:modified xsi:type="dcterms:W3CDTF">2023-03-16T18:07:03Z</dcterms:modified>
</cp:coreProperties>
</file>